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08\Documents\РИМЦ\ПРОВЕДЕНИЕ МЕРОПРИЯТИЙ КОНКУРСЫ\ОЛИМПИАДА ВОШ\ВОШ  2020-2021 год\РэВОШ-2020\"/>
    </mc:Choice>
  </mc:AlternateContent>
  <bookViews>
    <workbookView xWindow="240" yWindow="570" windowWidth="28455" windowHeight="11955" activeTab="1"/>
  </bookViews>
  <sheets>
    <sheet name="итоги" sheetId="1" r:id="rId1"/>
    <sheet name="статистика" sheetId="3" r:id="rId2"/>
  </sheets>
  <calcPr calcId="162913"/>
</workbook>
</file>

<file path=xl/calcChain.xml><?xml version="1.0" encoding="utf-8"?>
<calcChain xmlns="http://schemas.openxmlformats.org/spreadsheetml/2006/main">
  <c r="J21" i="3" l="1"/>
  <c r="I21" i="3"/>
  <c r="H21" i="3" l="1"/>
  <c r="Q185" i="1" l="1"/>
  <c r="K185" i="1" s="1"/>
  <c r="K184" i="1"/>
  <c r="C21" i="3"/>
  <c r="D21" i="3"/>
  <c r="G21" i="3" s="1"/>
  <c r="F21" i="3"/>
  <c r="D12" i="3"/>
  <c r="D10" i="3"/>
  <c r="G10" i="3" s="1"/>
  <c r="D9" i="3"/>
  <c r="G9" i="3" s="1"/>
  <c r="D5" i="3"/>
  <c r="G5" i="3" s="1"/>
  <c r="G11" i="3"/>
  <c r="G12" i="3"/>
  <c r="G13" i="3"/>
  <c r="G14" i="3"/>
  <c r="G15" i="3"/>
  <c r="G16" i="3"/>
  <c r="G17" i="3"/>
  <c r="G18" i="3"/>
  <c r="G19" i="3"/>
  <c r="G4" i="3"/>
  <c r="G6" i="3"/>
  <c r="G7" i="3"/>
  <c r="G8" i="3"/>
  <c r="E21" i="3"/>
  <c r="M535" i="1" l="1"/>
  <c r="N535" i="1" s="1"/>
  <c r="I535" i="1" s="1"/>
  <c r="K535" i="1" s="1"/>
  <c r="M534" i="1"/>
  <c r="N534" i="1" s="1"/>
  <c r="I534" i="1" s="1"/>
  <c r="K534" i="1" s="1"/>
  <c r="M533" i="1"/>
  <c r="N533" i="1" s="1"/>
  <c r="I533" i="1" s="1"/>
  <c r="K533" i="1" s="1"/>
  <c r="M532" i="1"/>
  <c r="N532" i="1" s="1"/>
  <c r="I532" i="1" s="1"/>
  <c r="K532" i="1" s="1"/>
  <c r="M531" i="1"/>
  <c r="N531" i="1" s="1"/>
  <c r="I531" i="1" s="1"/>
  <c r="K531" i="1" s="1"/>
  <c r="M530" i="1"/>
  <c r="N530" i="1" s="1"/>
  <c r="I530" i="1" s="1"/>
  <c r="K530" i="1" s="1"/>
  <c r="M529" i="1"/>
  <c r="N529" i="1" s="1"/>
  <c r="I529" i="1" s="1"/>
  <c r="K529" i="1" s="1"/>
  <c r="M528" i="1"/>
  <c r="N528" i="1" s="1"/>
  <c r="I528" i="1" s="1"/>
  <c r="K528" i="1" s="1"/>
  <c r="M527" i="1"/>
  <c r="N527" i="1" s="1"/>
  <c r="I527" i="1" s="1"/>
  <c r="K527" i="1" s="1"/>
  <c r="M526" i="1"/>
  <c r="N526" i="1" s="1"/>
  <c r="I526" i="1" s="1"/>
  <c r="K526" i="1" s="1"/>
  <c r="M525" i="1"/>
  <c r="N525" i="1" s="1"/>
  <c r="I525" i="1" s="1"/>
  <c r="K525" i="1" s="1"/>
  <c r="M524" i="1"/>
  <c r="N524" i="1" s="1"/>
  <c r="I524" i="1" s="1"/>
  <c r="K524" i="1" s="1"/>
  <c r="M523" i="1"/>
  <c r="N523" i="1" s="1"/>
  <c r="I523" i="1" s="1"/>
  <c r="K523" i="1" s="1"/>
  <c r="M522" i="1"/>
  <c r="N522" i="1" s="1"/>
  <c r="I522" i="1" s="1"/>
  <c r="K522" i="1" s="1"/>
  <c r="M521" i="1"/>
  <c r="N521" i="1" s="1"/>
  <c r="I521" i="1" s="1"/>
  <c r="K521" i="1" s="1"/>
  <c r="M520" i="1"/>
  <c r="N520" i="1" s="1"/>
  <c r="I520" i="1" s="1"/>
  <c r="K520" i="1" s="1"/>
  <c r="M519" i="1"/>
  <c r="N519" i="1" s="1"/>
  <c r="I519" i="1" s="1"/>
  <c r="K519" i="1" s="1"/>
  <c r="M518" i="1"/>
  <c r="N518" i="1" s="1"/>
  <c r="I518" i="1" s="1"/>
  <c r="K518" i="1" s="1"/>
  <c r="M517" i="1"/>
  <c r="N517" i="1" s="1"/>
  <c r="I517" i="1" s="1"/>
  <c r="K517" i="1" s="1"/>
  <c r="M516" i="1"/>
  <c r="N516" i="1" s="1"/>
  <c r="I516" i="1" s="1"/>
  <c r="K516" i="1" s="1"/>
  <c r="M515" i="1"/>
  <c r="N515" i="1" s="1"/>
  <c r="I515" i="1" s="1"/>
  <c r="K515" i="1" s="1"/>
  <c r="M514" i="1"/>
  <c r="N514" i="1" s="1"/>
  <c r="I514" i="1" s="1"/>
  <c r="K514" i="1" s="1"/>
  <c r="M513" i="1"/>
  <c r="N513" i="1" s="1"/>
  <c r="I513" i="1" s="1"/>
  <c r="K513" i="1" s="1"/>
  <c r="M512" i="1"/>
  <c r="N512" i="1" s="1"/>
  <c r="I512" i="1" s="1"/>
  <c r="K512" i="1" s="1"/>
  <c r="M511" i="1"/>
  <c r="N511" i="1" s="1"/>
  <c r="I511" i="1" s="1"/>
  <c r="K511" i="1" s="1"/>
  <c r="M510" i="1"/>
  <c r="N510" i="1" s="1"/>
  <c r="I510" i="1" s="1"/>
  <c r="K510" i="1" s="1"/>
  <c r="M509" i="1"/>
  <c r="N509" i="1" s="1"/>
  <c r="I509" i="1" s="1"/>
  <c r="K509" i="1" s="1"/>
  <c r="M508" i="1"/>
  <c r="N508" i="1" s="1"/>
  <c r="I508" i="1" s="1"/>
  <c r="K508" i="1" s="1"/>
  <c r="M507" i="1"/>
  <c r="N507" i="1" s="1"/>
  <c r="I507" i="1" s="1"/>
  <c r="K507" i="1" s="1"/>
  <c r="M506" i="1"/>
  <c r="N506" i="1" s="1"/>
  <c r="I506" i="1" s="1"/>
  <c r="K506" i="1" s="1"/>
  <c r="M505" i="1"/>
  <c r="N505" i="1" s="1"/>
  <c r="I505" i="1" s="1"/>
  <c r="K505" i="1" s="1"/>
  <c r="M504" i="1"/>
  <c r="N504" i="1" s="1"/>
  <c r="I504" i="1" s="1"/>
  <c r="K504" i="1" s="1"/>
  <c r="M503" i="1"/>
  <c r="N503" i="1" s="1"/>
  <c r="I503" i="1" s="1"/>
  <c r="K503" i="1" s="1"/>
  <c r="M502" i="1"/>
  <c r="N502" i="1" s="1"/>
  <c r="I502" i="1" s="1"/>
  <c r="K502" i="1" s="1"/>
  <c r="M501" i="1"/>
  <c r="N501" i="1" s="1"/>
  <c r="I501" i="1" s="1"/>
  <c r="K501" i="1" s="1"/>
  <c r="M500" i="1"/>
  <c r="N500" i="1" s="1"/>
  <c r="I500" i="1" s="1"/>
  <c r="K500" i="1" s="1"/>
  <c r="M499" i="1"/>
  <c r="N499" i="1" s="1"/>
  <c r="K499" i="1"/>
  <c r="M498" i="1"/>
  <c r="N498" i="1" s="1"/>
  <c r="I498" i="1" s="1"/>
  <c r="K498" i="1" s="1"/>
  <c r="M497" i="1"/>
  <c r="N497" i="1" s="1"/>
  <c r="I497" i="1" s="1"/>
  <c r="K497" i="1" s="1"/>
  <c r="M496" i="1"/>
  <c r="N496" i="1" s="1"/>
  <c r="I496" i="1" s="1"/>
  <c r="K496" i="1" s="1"/>
  <c r="M495" i="1"/>
  <c r="N495" i="1" s="1"/>
  <c r="I495" i="1" s="1"/>
  <c r="K495" i="1" s="1"/>
  <c r="M493" i="1"/>
  <c r="N493" i="1" s="1"/>
  <c r="I493" i="1" s="1"/>
  <c r="K493" i="1" s="1"/>
  <c r="M492" i="1"/>
  <c r="N492" i="1" s="1"/>
  <c r="I492" i="1" s="1"/>
  <c r="K492" i="1" s="1"/>
  <c r="M491" i="1"/>
  <c r="N491" i="1" s="1"/>
  <c r="I491" i="1" s="1"/>
  <c r="K491" i="1" s="1"/>
  <c r="M490" i="1"/>
  <c r="N490" i="1" s="1"/>
  <c r="I490" i="1" s="1"/>
  <c r="K490" i="1" s="1"/>
  <c r="M489" i="1"/>
  <c r="N489" i="1" s="1"/>
  <c r="I489" i="1" s="1"/>
  <c r="K489" i="1" s="1"/>
  <c r="M488" i="1"/>
  <c r="N488" i="1" s="1"/>
  <c r="I488" i="1" s="1"/>
  <c r="K488" i="1" s="1"/>
  <c r="M487" i="1"/>
  <c r="N487" i="1" s="1"/>
  <c r="I487" i="1" s="1"/>
  <c r="K487" i="1" s="1"/>
  <c r="M486" i="1"/>
  <c r="N486" i="1" s="1"/>
  <c r="I486" i="1" s="1"/>
  <c r="K486" i="1" s="1"/>
  <c r="M485" i="1"/>
  <c r="N485" i="1" s="1"/>
  <c r="I485" i="1" s="1"/>
  <c r="K485" i="1" s="1"/>
  <c r="M484" i="1"/>
  <c r="N484" i="1" s="1"/>
  <c r="I484" i="1" s="1"/>
  <c r="K484" i="1" s="1"/>
  <c r="M483" i="1"/>
  <c r="N483" i="1" s="1"/>
  <c r="I483" i="1" s="1"/>
  <c r="K483" i="1" s="1"/>
  <c r="M482" i="1"/>
  <c r="N482" i="1" s="1"/>
  <c r="I482" i="1" s="1"/>
  <c r="K482" i="1" s="1"/>
  <c r="M481" i="1"/>
  <c r="N481" i="1" s="1"/>
  <c r="I481" i="1" s="1"/>
  <c r="K481" i="1" s="1"/>
  <c r="M480" i="1"/>
  <c r="N480" i="1" s="1"/>
  <c r="I480" i="1" s="1"/>
  <c r="K480" i="1" s="1"/>
  <c r="M479" i="1"/>
  <c r="N479" i="1" s="1"/>
  <c r="I479" i="1" s="1"/>
  <c r="K479" i="1" s="1"/>
  <c r="M478" i="1"/>
  <c r="N478" i="1" s="1"/>
  <c r="I478" i="1" s="1"/>
  <c r="K478" i="1" s="1"/>
  <c r="M477" i="1"/>
  <c r="N477" i="1" s="1"/>
  <c r="I477" i="1" s="1"/>
  <c r="K477" i="1" s="1"/>
  <c r="M476" i="1"/>
  <c r="N476" i="1" s="1"/>
  <c r="I476" i="1" s="1"/>
  <c r="K476" i="1" s="1"/>
  <c r="M475" i="1"/>
  <c r="N475" i="1" s="1"/>
  <c r="I475" i="1" s="1"/>
  <c r="K475" i="1" s="1"/>
  <c r="M474" i="1"/>
  <c r="N474" i="1" s="1"/>
  <c r="I474" i="1" s="1"/>
  <c r="K474" i="1" s="1"/>
  <c r="M473" i="1"/>
  <c r="N473" i="1" s="1"/>
  <c r="I473" i="1" s="1"/>
  <c r="K473" i="1" s="1"/>
  <c r="M472" i="1"/>
  <c r="N472" i="1" s="1"/>
  <c r="I472" i="1" s="1"/>
  <c r="K472" i="1" s="1"/>
  <c r="M471" i="1"/>
  <c r="N471" i="1" s="1"/>
  <c r="I471" i="1" s="1"/>
  <c r="K471" i="1" s="1"/>
  <c r="M469" i="1"/>
  <c r="N469" i="1" s="1"/>
  <c r="I469" i="1" s="1"/>
  <c r="K469" i="1" s="1"/>
  <c r="M468" i="1"/>
  <c r="N468" i="1" s="1"/>
  <c r="I468" i="1" s="1"/>
  <c r="K468" i="1" s="1"/>
  <c r="M467" i="1"/>
  <c r="N467" i="1" s="1"/>
  <c r="I467" i="1" s="1"/>
  <c r="K467" i="1" s="1"/>
  <c r="M466" i="1"/>
  <c r="N466" i="1" s="1"/>
  <c r="I466" i="1" s="1"/>
  <c r="K466" i="1" s="1"/>
  <c r="M465" i="1"/>
  <c r="N465" i="1" s="1"/>
  <c r="I465" i="1" s="1"/>
  <c r="K465" i="1" s="1"/>
  <c r="M464" i="1"/>
  <c r="N464" i="1" s="1"/>
  <c r="I464" i="1" s="1"/>
  <c r="K464" i="1" s="1"/>
  <c r="M463" i="1"/>
  <c r="N463" i="1" s="1"/>
  <c r="I463" i="1" s="1"/>
  <c r="K463" i="1" s="1"/>
  <c r="M462" i="1"/>
  <c r="N462" i="1" s="1"/>
  <c r="I462" i="1" s="1"/>
  <c r="K462" i="1" s="1"/>
  <c r="M461" i="1"/>
  <c r="N461" i="1" s="1"/>
  <c r="I461" i="1" s="1"/>
  <c r="K461" i="1" s="1"/>
  <c r="M460" i="1"/>
  <c r="N460" i="1" s="1"/>
  <c r="I460" i="1" s="1"/>
  <c r="K460" i="1" s="1"/>
  <c r="M459" i="1"/>
  <c r="N459" i="1" s="1"/>
  <c r="I459" i="1" s="1"/>
  <c r="K459" i="1" s="1"/>
  <c r="M458" i="1"/>
  <c r="N458" i="1" s="1"/>
  <c r="I458" i="1" s="1"/>
  <c r="K458" i="1" s="1"/>
  <c r="M457" i="1"/>
  <c r="N457" i="1" s="1"/>
  <c r="I457" i="1" s="1"/>
  <c r="K457" i="1" s="1"/>
  <c r="M456" i="1"/>
  <c r="N456" i="1" s="1"/>
  <c r="I456" i="1" s="1"/>
  <c r="K456" i="1" s="1"/>
  <c r="M454" i="1"/>
  <c r="N454" i="1" s="1"/>
  <c r="I454" i="1" s="1"/>
  <c r="K454" i="1" s="1"/>
  <c r="M453" i="1"/>
  <c r="N453" i="1" s="1"/>
  <c r="I453" i="1" s="1"/>
  <c r="K453" i="1" s="1"/>
  <c r="M452" i="1"/>
  <c r="N452" i="1" s="1"/>
  <c r="I452" i="1" s="1"/>
  <c r="K452" i="1" s="1"/>
  <c r="M451" i="1"/>
  <c r="N451" i="1" s="1"/>
  <c r="I451" i="1" s="1"/>
  <c r="K451" i="1" s="1"/>
  <c r="M450" i="1"/>
  <c r="N450" i="1" s="1"/>
  <c r="I450" i="1" s="1"/>
  <c r="K450" i="1" s="1"/>
  <c r="M449" i="1"/>
  <c r="N449" i="1" s="1"/>
  <c r="I449" i="1" s="1"/>
  <c r="K449" i="1" s="1"/>
  <c r="M448" i="1"/>
  <c r="N448" i="1" s="1"/>
  <c r="I448" i="1" s="1"/>
  <c r="K448" i="1" s="1"/>
  <c r="M447" i="1"/>
  <c r="N447" i="1" s="1"/>
  <c r="I447" i="1" s="1"/>
  <c r="K447" i="1" s="1"/>
  <c r="M446" i="1"/>
  <c r="N446" i="1" s="1"/>
  <c r="I446" i="1" s="1"/>
  <c r="K446" i="1" s="1"/>
  <c r="M445" i="1"/>
  <c r="N445" i="1" s="1"/>
  <c r="I445" i="1" s="1"/>
  <c r="K445" i="1" s="1"/>
  <c r="M444" i="1"/>
  <c r="N444" i="1" s="1"/>
  <c r="I444" i="1" s="1"/>
  <c r="K444" i="1" s="1"/>
  <c r="M443" i="1"/>
  <c r="N443" i="1" s="1"/>
  <c r="I443" i="1" s="1"/>
  <c r="K443" i="1" s="1"/>
  <c r="M442" i="1"/>
  <c r="N442" i="1" s="1"/>
  <c r="I442" i="1" s="1"/>
  <c r="K442" i="1" s="1"/>
  <c r="M441" i="1"/>
  <c r="N441" i="1" s="1"/>
  <c r="I441" i="1" s="1"/>
  <c r="K441" i="1" s="1"/>
  <c r="M440" i="1"/>
  <c r="N440" i="1" s="1"/>
  <c r="I440" i="1" s="1"/>
  <c r="K440" i="1" s="1"/>
  <c r="M439" i="1"/>
  <c r="N439" i="1" s="1"/>
  <c r="I439" i="1" s="1"/>
  <c r="K439" i="1" s="1"/>
  <c r="M438" i="1"/>
  <c r="N438" i="1" s="1"/>
  <c r="I438" i="1" s="1"/>
  <c r="K438" i="1" s="1"/>
  <c r="M437" i="1"/>
  <c r="N437" i="1" s="1"/>
  <c r="I437" i="1" s="1"/>
  <c r="K437" i="1" s="1"/>
  <c r="M436" i="1"/>
  <c r="N436" i="1" s="1"/>
  <c r="I436" i="1" s="1"/>
  <c r="K436" i="1" s="1"/>
  <c r="M435" i="1"/>
  <c r="N435" i="1" s="1"/>
  <c r="I435" i="1" s="1"/>
  <c r="K435" i="1" s="1"/>
  <c r="M434" i="1"/>
  <c r="N434" i="1" s="1"/>
  <c r="I434" i="1" s="1"/>
  <c r="K434" i="1" s="1"/>
  <c r="M433" i="1"/>
  <c r="N433" i="1" s="1"/>
  <c r="I433" i="1" s="1"/>
  <c r="K433" i="1" s="1"/>
  <c r="M432" i="1"/>
  <c r="N432" i="1" s="1"/>
  <c r="I432" i="1" s="1"/>
  <c r="K432" i="1" s="1"/>
  <c r="M431" i="1"/>
  <c r="N431" i="1" s="1"/>
  <c r="I431" i="1" s="1"/>
  <c r="K431" i="1" s="1"/>
  <c r="M430" i="1"/>
  <c r="N430" i="1" s="1"/>
  <c r="I430" i="1" s="1"/>
  <c r="K430" i="1" s="1"/>
  <c r="M429" i="1"/>
  <c r="N429" i="1" s="1"/>
  <c r="I429" i="1" s="1"/>
  <c r="K429" i="1" s="1"/>
  <c r="M428" i="1"/>
  <c r="N428" i="1" s="1"/>
  <c r="I428" i="1" s="1"/>
  <c r="K428" i="1" s="1"/>
  <c r="M427" i="1"/>
  <c r="N427" i="1" s="1"/>
  <c r="I427" i="1" s="1"/>
  <c r="K427" i="1" s="1"/>
  <c r="M426" i="1"/>
  <c r="N426" i="1" s="1"/>
  <c r="I426" i="1" s="1"/>
  <c r="K426" i="1" s="1"/>
  <c r="M425" i="1"/>
  <c r="N425" i="1" s="1"/>
  <c r="M424" i="1"/>
  <c r="N424" i="1" s="1"/>
  <c r="I424" i="1"/>
  <c r="K424" i="1" s="1"/>
  <c r="N423" i="1"/>
  <c r="I423" i="1" s="1"/>
  <c r="K423" i="1" s="1"/>
  <c r="M423" i="1"/>
  <c r="M422" i="1"/>
  <c r="N422" i="1" s="1"/>
  <c r="I422" i="1" s="1"/>
  <c r="K422" i="1" s="1"/>
  <c r="M421" i="1"/>
  <c r="N421" i="1" s="1"/>
  <c r="I421" i="1"/>
  <c r="K421" i="1" s="1"/>
  <c r="M420" i="1"/>
  <c r="N420" i="1" s="1"/>
  <c r="M419" i="1"/>
  <c r="N419" i="1" s="1"/>
  <c r="I419" i="1" s="1"/>
  <c r="K419" i="1" s="1"/>
  <c r="M418" i="1"/>
  <c r="N418" i="1" s="1"/>
  <c r="I418" i="1" s="1"/>
  <c r="K418" i="1" s="1"/>
  <c r="M417" i="1"/>
  <c r="N417" i="1" s="1"/>
  <c r="I417" i="1" s="1"/>
  <c r="K417" i="1" s="1"/>
  <c r="M416" i="1"/>
  <c r="N416" i="1" s="1"/>
  <c r="I416" i="1" s="1"/>
  <c r="K416" i="1" s="1"/>
  <c r="M415" i="1"/>
  <c r="N415" i="1" s="1"/>
  <c r="I415" i="1" s="1"/>
  <c r="K415" i="1" s="1"/>
  <c r="M414" i="1"/>
  <c r="N414" i="1" s="1"/>
  <c r="I414" i="1" s="1"/>
  <c r="K414" i="1" s="1"/>
  <c r="M413" i="1"/>
  <c r="N413" i="1" s="1"/>
  <c r="I413" i="1" s="1"/>
  <c r="K413" i="1" s="1"/>
  <c r="M412" i="1"/>
  <c r="N412" i="1" s="1"/>
  <c r="I412" i="1" s="1"/>
  <c r="K412" i="1" s="1"/>
  <c r="M411" i="1"/>
  <c r="N411" i="1" s="1"/>
  <c r="I411" i="1" s="1"/>
  <c r="K411" i="1" s="1"/>
  <c r="M410" i="1"/>
  <c r="N410" i="1" s="1"/>
  <c r="I410" i="1" s="1"/>
  <c r="K410" i="1" s="1"/>
  <c r="M409" i="1"/>
  <c r="N409" i="1" s="1"/>
  <c r="I409" i="1" s="1"/>
  <c r="K409" i="1" s="1"/>
  <c r="M408" i="1"/>
  <c r="N408" i="1" s="1"/>
  <c r="I408" i="1" s="1"/>
  <c r="K408" i="1" s="1"/>
  <c r="M407" i="1"/>
  <c r="N407" i="1" s="1"/>
  <c r="I407" i="1" s="1"/>
  <c r="K407" i="1" s="1"/>
  <c r="M406" i="1"/>
  <c r="N406" i="1" s="1"/>
  <c r="I406" i="1" s="1"/>
  <c r="K406" i="1" s="1"/>
  <c r="M405" i="1"/>
  <c r="N405" i="1" s="1"/>
  <c r="I405" i="1" s="1"/>
  <c r="K405" i="1" s="1"/>
  <c r="M404" i="1"/>
  <c r="N404" i="1" s="1"/>
  <c r="I404" i="1" s="1"/>
  <c r="K404" i="1" s="1"/>
  <c r="M403" i="1"/>
  <c r="N403" i="1" s="1"/>
  <c r="I403" i="1" s="1"/>
  <c r="K403" i="1" s="1"/>
  <c r="M402" i="1"/>
  <c r="N402" i="1" s="1"/>
  <c r="I402" i="1" s="1"/>
  <c r="K402" i="1" s="1"/>
  <c r="M401" i="1"/>
  <c r="N401" i="1" s="1"/>
  <c r="I401" i="1" s="1"/>
  <c r="K401" i="1" s="1"/>
  <c r="M400" i="1"/>
  <c r="N400" i="1" s="1"/>
  <c r="I400" i="1" s="1"/>
  <c r="K400" i="1" s="1"/>
  <c r="M399" i="1"/>
  <c r="N399" i="1" s="1"/>
  <c r="I399" i="1" s="1"/>
  <c r="K399" i="1" s="1"/>
  <c r="M398" i="1"/>
  <c r="N398" i="1" s="1"/>
  <c r="I398" i="1" s="1"/>
  <c r="K398" i="1" s="1"/>
  <c r="M397" i="1"/>
  <c r="N397" i="1" s="1"/>
  <c r="I397" i="1" s="1"/>
  <c r="K397" i="1" s="1"/>
  <c r="M396" i="1"/>
  <c r="N396" i="1" s="1"/>
  <c r="I396" i="1" s="1"/>
  <c r="K396" i="1" s="1"/>
  <c r="M395" i="1"/>
  <c r="N395" i="1" s="1"/>
  <c r="I395" i="1" s="1"/>
  <c r="K395" i="1" s="1"/>
  <c r="M394" i="1"/>
  <c r="N394" i="1" s="1"/>
  <c r="I394" i="1" s="1"/>
  <c r="K394" i="1" s="1"/>
  <c r="M393" i="1"/>
  <c r="N393" i="1" s="1"/>
  <c r="I393" i="1" s="1"/>
  <c r="K393" i="1" s="1"/>
  <c r="M392" i="1"/>
  <c r="N392" i="1" s="1"/>
  <c r="I392" i="1" s="1"/>
  <c r="K392" i="1" s="1"/>
  <c r="M391" i="1"/>
  <c r="N391" i="1" s="1"/>
  <c r="I391" i="1" s="1"/>
  <c r="K391" i="1" s="1"/>
  <c r="M390" i="1"/>
  <c r="N390" i="1" s="1"/>
  <c r="I390" i="1" s="1"/>
  <c r="K390" i="1" s="1"/>
  <c r="M389" i="1"/>
  <c r="N389" i="1" s="1"/>
  <c r="I389" i="1" s="1"/>
  <c r="K389" i="1" s="1"/>
  <c r="M388" i="1"/>
  <c r="N388" i="1" s="1"/>
  <c r="I388" i="1" s="1"/>
  <c r="K388" i="1" s="1"/>
  <c r="M387" i="1"/>
  <c r="N387" i="1" s="1"/>
  <c r="I387" i="1" s="1"/>
  <c r="K387" i="1" s="1"/>
  <c r="M386" i="1"/>
  <c r="N386" i="1" s="1"/>
  <c r="I386" i="1" s="1"/>
  <c r="K386" i="1" s="1"/>
  <c r="M385" i="1"/>
  <c r="N385" i="1" s="1"/>
  <c r="I385" i="1" s="1"/>
  <c r="K385" i="1" s="1"/>
  <c r="M384" i="1"/>
  <c r="N384" i="1" s="1"/>
  <c r="I384" i="1" s="1"/>
  <c r="K384" i="1" s="1"/>
  <c r="M383" i="1"/>
  <c r="N383" i="1" s="1"/>
  <c r="I383" i="1" s="1"/>
  <c r="K383" i="1" s="1"/>
  <c r="M382" i="1"/>
  <c r="N382" i="1" s="1"/>
  <c r="I382" i="1" s="1"/>
  <c r="K382" i="1" s="1"/>
  <c r="M381" i="1"/>
  <c r="N381" i="1" s="1"/>
  <c r="I381" i="1" s="1"/>
  <c r="K381" i="1" s="1"/>
  <c r="M380" i="1"/>
  <c r="N380" i="1" s="1"/>
  <c r="M379" i="1"/>
  <c r="N379" i="1" s="1"/>
  <c r="I379" i="1" s="1"/>
  <c r="K379" i="1" s="1"/>
  <c r="M378" i="1"/>
  <c r="N378" i="1" s="1"/>
  <c r="I378" i="1" s="1"/>
  <c r="K378" i="1" s="1"/>
  <c r="N377" i="1"/>
  <c r="M377" i="1"/>
  <c r="I377" i="1"/>
  <c r="K377" i="1" s="1"/>
  <c r="N376" i="1"/>
  <c r="I376" i="1" s="1"/>
  <c r="K376" i="1" s="1"/>
  <c r="M376" i="1"/>
  <c r="N375" i="1"/>
  <c r="M375" i="1"/>
  <c r="M374" i="1"/>
  <c r="N374" i="1" s="1"/>
  <c r="I374" i="1" s="1"/>
  <c r="K374" i="1" s="1"/>
  <c r="M373" i="1"/>
  <c r="N373" i="1" s="1"/>
  <c r="I373" i="1" s="1"/>
  <c r="K373" i="1" s="1"/>
  <c r="M372" i="1"/>
  <c r="N372" i="1" s="1"/>
  <c r="I372" i="1" s="1"/>
  <c r="K372" i="1" s="1"/>
  <c r="M371" i="1"/>
  <c r="N371" i="1" s="1"/>
  <c r="I371" i="1" s="1"/>
  <c r="K371" i="1" s="1"/>
  <c r="M370" i="1"/>
  <c r="N370" i="1" s="1"/>
  <c r="I370" i="1" s="1"/>
  <c r="K370" i="1" s="1"/>
  <c r="M369" i="1"/>
  <c r="N369" i="1" s="1"/>
  <c r="I369" i="1" s="1"/>
  <c r="K369" i="1" s="1"/>
  <c r="M368" i="1"/>
  <c r="N368" i="1" s="1"/>
  <c r="I368" i="1" s="1"/>
  <c r="K368" i="1" s="1"/>
  <c r="M367" i="1"/>
  <c r="N367" i="1" s="1"/>
  <c r="I367" i="1" s="1"/>
  <c r="K367" i="1" s="1"/>
  <c r="M366" i="1"/>
  <c r="N366" i="1" s="1"/>
  <c r="I366" i="1" s="1"/>
  <c r="K366" i="1" s="1"/>
  <c r="M365" i="1"/>
  <c r="N365" i="1" s="1"/>
  <c r="I365" i="1" s="1"/>
  <c r="K365" i="1" s="1"/>
  <c r="M364" i="1"/>
  <c r="N364" i="1" s="1"/>
  <c r="I364" i="1" s="1"/>
  <c r="K364" i="1" s="1"/>
  <c r="M363" i="1"/>
  <c r="N363" i="1" s="1"/>
  <c r="I363" i="1" s="1"/>
  <c r="K363" i="1" s="1"/>
  <c r="M362" i="1"/>
  <c r="N362" i="1" s="1"/>
  <c r="I362" i="1" s="1"/>
  <c r="K362" i="1" s="1"/>
  <c r="M361" i="1"/>
  <c r="N361" i="1" s="1"/>
  <c r="I361" i="1" s="1"/>
  <c r="K361" i="1" s="1"/>
  <c r="M360" i="1"/>
  <c r="N360" i="1" s="1"/>
  <c r="I360" i="1" s="1"/>
  <c r="K360" i="1" s="1"/>
  <c r="M359" i="1"/>
  <c r="N359" i="1" s="1"/>
  <c r="I359" i="1" s="1"/>
  <c r="K359" i="1" s="1"/>
  <c r="M358" i="1"/>
  <c r="N358" i="1" s="1"/>
  <c r="I358" i="1" s="1"/>
  <c r="K358" i="1" s="1"/>
  <c r="M357" i="1"/>
  <c r="N357" i="1" s="1"/>
  <c r="I357" i="1" s="1"/>
  <c r="K357" i="1" s="1"/>
  <c r="M356" i="1"/>
  <c r="N356" i="1" s="1"/>
  <c r="I356" i="1" s="1"/>
  <c r="K356" i="1" s="1"/>
  <c r="M355" i="1"/>
  <c r="N355" i="1" s="1"/>
  <c r="I355" i="1" s="1"/>
  <c r="K355" i="1" s="1"/>
  <c r="M354" i="1"/>
  <c r="N354" i="1" s="1"/>
  <c r="I354" i="1" s="1"/>
  <c r="K354" i="1" s="1"/>
  <c r="M353" i="1"/>
  <c r="N353" i="1" s="1"/>
  <c r="I353" i="1" s="1"/>
  <c r="K353" i="1" s="1"/>
  <c r="M352" i="1"/>
  <c r="N352" i="1" s="1"/>
  <c r="I352" i="1" s="1"/>
  <c r="K352" i="1" s="1"/>
  <c r="M351" i="1"/>
  <c r="N351" i="1" s="1"/>
  <c r="I351" i="1" s="1"/>
  <c r="K351" i="1" s="1"/>
  <c r="M350" i="1"/>
  <c r="N350" i="1" s="1"/>
  <c r="I350" i="1" s="1"/>
  <c r="K350" i="1" s="1"/>
  <c r="M349" i="1"/>
  <c r="N349" i="1" s="1"/>
  <c r="I349" i="1" s="1"/>
  <c r="K349" i="1" s="1"/>
  <c r="M348" i="1"/>
  <c r="N348" i="1" s="1"/>
  <c r="I348" i="1" s="1"/>
  <c r="K348" i="1" s="1"/>
  <c r="M347" i="1"/>
  <c r="N347" i="1" s="1"/>
  <c r="I347" i="1" s="1"/>
  <c r="K347" i="1" s="1"/>
  <c r="M346" i="1"/>
  <c r="N346" i="1" s="1"/>
  <c r="I346" i="1" s="1"/>
  <c r="K346" i="1" s="1"/>
  <c r="M345" i="1"/>
  <c r="N345" i="1" s="1"/>
  <c r="I345" i="1" s="1"/>
  <c r="K345" i="1" s="1"/>
  <c r="M344" i="1"/>
  <c r="N344" i="1" s="1"/>
  <c r="I344" i="1" s="1"/>
  <c r="K344" i="1" s="1"/>
  <c r="M343" i="1"/>
  <c r="N343" i="1" s="1"/>
  <c r="I343" i="1" s="1"/>
  <c r="K343" i="1" s="1"/>
  <c r="M342" i="1"/>
  <c r="N342" i="1" s="1"/>
  <c r="I342" i="1" s="1"/>
  <c r="K342" i="1" s="1"/>
  <c r="M341" i="1"/>
  <c r="N341" i="1" s="1"/>
  <c r="I341" i="1" s="1"/>
  <c r="K341" i="1" s="1"/>
  <c r="M340" i="1"/>
  <c r="N340" i="1" s="1"/>
  <c r="N339" i="1"/>
  <c r="I339" i="1" s="1"/>
  <c r="K339" i="1" s="1"/>
  <c r="M339" i="1"/>
  <c r="M338" i="1"/>
  <c r="N338" i="1" s="1"/>
  <c r="I338" i="1" s="1"/>
  <c r="K338" i="1" s="1"/>
  <c r="M337" i="1"/>
  <c r="N337" i="1" s="1"/>
  <c r="I337" i="1" s="1"/>
  <c r="K337" i="1" s="1"/>
  <c r="M336" i="1"/>
  <c r="N336" i="1" s="1"/>
  <c r="I336" i="1"/>
  <c r="K336" i="1" s="1"/>
  <c r="N335" i="1"/>
  <c r="I335" i="1" s="1"/>
  <c r="K335" i="1" s="1"/>
  <c r="M335" i="1"/>
  <c r="M334" i="1"/>
  <c r="N334" i="1" s="1"/>
  <c r="M333" i="1"/>
  <c r="N333" i="1" s="1"/>
  <c r="I333" i="1" s="1"/>
  <c r="K333" i="1" s="1"/>
  <c r="M332" i="1"/>
  <c r="N332" i="1" s="1"/>
  <c r="I332" i="1" s="1"/>
  <c r="K332" i="1" s="1"/>
  <c r="M331" i="1"/>
  <c r="N331" i="1" s="1"/>
  <c r="I331" i="1" s="1"/>
  <c r="K331" i="1" s="1"/>
  <c r="M330" i="1"/>
  <c r="N330" i="1" s="1"/>
  <c r="I330" i="1" s="1"/>
  <c r="K330" i="1" s="1"/>
  <c r="M329" i="1"/>
  <c r="N329" i="1" s="1"/>
  <c r="I329" i="1" s="1"/>
  <c r="K329" i="1" s="1"/>
  <c r="M328" i="1"/>
  <c r="N328" i="1" s="1"/>
  <c r="I328" i="1" s="1"/>
  <c r="K328" i="1" s="1"/>
  <c r="M327" i="1"/>
  <c r="N327" i="1" s="1"/>
  <c r="I327" i="1" s="1"/>
  <c r="K327" i="1" s="1"/>
  <c r="M326" i="1"/>
  <c r="N326" i="1" s="1"/>
  <c r="I326" i="1" s="1"/>
  <c r="K326" i="1" s="1"/>
  <c r="M325" i="1"/>
  <c r="N325" i="1" s="1"/>
  <c r="I325" i="1" s="1"/>
  <c r="K325" i="1" s="1"/>
  <c r="M324" i="1"/>
  <c r="N324" i="1" s="1"/>
  <c r="I324" i="1" s="1"/>
  <c r="K324" i="1" s="1"/>
  <c r="M323" i="1"/>
  <c r="N323" i="1" s="1"/>
  <c r="I323" i="1" s="1"/>
  <c r="K323" i="1" s="1"/>
  <c r="M322" i="1"/>
  <c r="N322" i="1" s="1"/>
  <c r="I322" i="1" s="1"/>
  <c r="K322" i="1" s="1"/>
  <c r="M321" i="1"/>
  <c r="N321" i="1" s="1"/>
  <c r="I321" i="1" s="1"/>
  <c r="K321" i="1" s="1"/>
  <c r="M320" i="1"/>
  <c r="N320" i="1" s="1"/>
  <c r="I320" i="1" s="1"/>
  <c r="K320" i="1" s="1"/>
  <c r="M319" i="1"/>
  <c r="N319" i="1" s="1"/>
  <c r="I319" i="1" s="1"/>
  <c r="K319" i="1" s="1"/>
  <c r="M318" i="1"/>
  <c r="N318" i="1" s="1"/>
  <c r="I318" i="1" s="1"/>
  <c r="K318" i="1" s="1"/>
  <c r="M317" i="1"/>
  <c r="N317" i="1" s="1"/>
  <c r="I317" i="1" s="1"/>
  <c r="K317" i="1" s="1"/>
  <c r="M316" i="1"/>
  <c r="N316" i="1" s="1"/>
  <c r="I316" i="1" s="1"/>
  <c r="K316" i="1" s="1"/>
  <c r="M315" i="1"/>
  <c r="N315" i="1" s="1"/>
  <c r="I315" i="1" s="1"/>
  <c r="K315" i="1" s="1"/>
  <c r="M314" i="1"/>
  <c r="N314" i="1" s="1"/>
  <c r="I314" i="1" s="1"/>
  <c r="K314" i="1" s="1"/>
  <c r="M313" i="1"/>
  <c r="N313" i="1" s="1"/>
  <c r="I313" i="1" s="1"/>
  <c r="K313" i="1" s="1"/>
  <c r="M312" i="1"/>
  <c r="N312" i="1" s="1"/>
  <c r="I312" i="1" s="1"/>
  <c r="K312" i="1" s="1"/>
  <c r="M311" i="1"/>
  <c r="N311" i="1" s="1"/>
  <c r="I311" i="1" s="1"/>
  <c r="K311" i="1" s="1"/>
  <c r="M310" i="1"/>
  <c r="N310" i="1" s="1"/>
  <c r="I310" i="1" s="1"/>
  <c r="K310" i="1" s="1"/>
  <c r="M309" i="1"/>
  <c r="N309" i="1" s="1"/>
  <c r="I309" i="1" s="1"/>
  <c r="K309" i="1" s="1"/>
  <c r="M308" i="1"/>
  <c r="N308" i="1" s="1"/>
  <c r="I308" i="1" s="1"/>
  <c r="K308" i="1" s="1"/>
  <c r="M307" i="1"/>
  <c r="N307" i="1" s="1"/>
  <c r="I307" i="1" s="1"/>
  <c r="K307" i="1" s="1"/>
  <c r="M306" i="1"/>
  <c r="N306" i="1" s="1"/>
  <c r="M305" i="1"/>
  <c r="N305" i="1" s="1"/>
  <c r="I305" i="1" s="1"/>
  <c r="K305" i="1" s="1"/>
  <c r="M304" i="1"/>
  <c r="N304" i="1" s="1"/>
  <c r="I304" i="1"/>
  <c r="K304" i="1" s="1"/>
  <c r="M303" i="1"/>
  <c r="N303" i="1" s="1"/>
  <c r="I303" i="1" s="1"/>
  <c r="K303" i="1" s="1"/>
  <c r="M302" i="1"/>
  <c r="N302" i="1" s="1"/>
  <c r="I302" i="1" s="1"/>
  <c r="K302" i="1" s="1"/>
  <c r="M301" i="1"/>
  <c r="N301" i="1" s="1"/>
  <c r="I301" i="1" s="1"/>
  <c r="K301" i="1" s="1"/>
  <c r="M300" i="1"/>
  <c r="N300" i="1" s="1"/>
  <c r="I300" i="1" s="1"/>
  <c r="K300" i="1" s="1"/>
  <c r="M299" i="1"/>
  <c r="N299" i="1" s="1"/>
  <c r="I299" i="1" s="1"/>
  <c r="K299" i="1" s="1"/>
  <c r="M298" i="1"/>
  <c r="N298" i="1" s="1"/>
  <c r="I298" i="1" s="1"/>
  <c r="K298" i="1" s="1"/>
  <c r="M297" i="1"/>
  <c r="N297" i="1" s="1"/>
  <c r="I297" i="1" s="1"/>
  <c r="K297" i="1" s="1"/>
  <c r="M296" i="1"/>
  <c r="N296" i="1" s="1"/>
  <c r="I296" i="1"/>
  <c r="K296" i="1" s="1"/>
  <c r="M295" i="1"/>
  <c r="N295" i="1" s="1"/>
  <c r="I295" i="1" s="1"/>
  <c r="K295" i="1" s="1"/>
  <c r="M294" i="1"/>
  <c r="N294" i="1" s="1"/>
  <c r="I294" i="1" s="1"/>
  <c r="K294" i="1" s="1"/>
  <c r="M293" i="1"/>
  <c r="N293" i="1" s="1"/>
  <c r="I293" i="1" s="1"/>
  <c r="K293" i="1" s="1"/>
  <c r="M292" i="1"/>
  <c r="N292" i="1" s="1"/>
  <c r="I292" i="1" s="1"/>
  <c r="K292" i="1" s="1"/>
  <c r="M291" i="1"/>
  <c r="N291" i="1" s="1"/>
  <c r="I291" i="1" s="1"/>
  <c r="K291" i="1" s="1"/>
  <c r="M290" i="1"/>
  <c r="N290" i="1" s="1"/>
  <c r="I290" i="1"/>
  <c r="K290" i="1" s="1"/>
  <c r="M289" i="1"/>
  <c r="N289" i="1" s="1"/>
  <c r="I289" i="1" s="1"/>
  <c r="K289" i="1" s="1"/>
  <c r="M288" i="1"/>
  <c r="N288" i="1" s="1"/>
  <c r="I288" i="1"/>
  <c r="K288" i="1" s="1"/>
  <c r="M287" i="1"/>
  <c r="N287" i="1" s="1"/>
  <c r="I287" i="1" s="1"/>
  <c r="K287" i="1" s="1"/>
  <c r="M286" i="1"/>
  <c r="N286" i="1" s="1"/>
  <c r="I286" i="1"/>
  <c r="K286" i="1" s="1"/>
  <c r="M285" i="1"/>
  <c r="N285" i="1" s="1"/>
  <c r="I285" i="1" s="1"/>
  <c r="K285" i="1" s="1"/>
  <c r="M284" i="1"/>
  <c r="N284" i="1" s="1"/>
  <c r="I284" i="1" s="1"/>
  <c r="K284" i="1" s="1"/>
  <c r="M283" i="1"/>
  <c r="N283" i="1" s="1"/>
  <c r="I283" i="1" s="1"/>
  <c r="K283" i="1" s="1"/>
  <c r="M282" i="1"/>
  <c r="N282" i="1" s="1"/>
  <c r="I282" i="1"/>
  <c r="K282" i="1" s="1"/>
  <c r="M281" i="1"/>
  <c r="N281" i="1" s="1"/>
  <c r="I281" i="1" s="1"/>
  <c r="K281" i="1" s="1"/>
  <c r="M280" i="1"/>
  <c r="N280" i="1" s="1"/>
  <c r="I280" i="1"/>
  <c r="K280" i="1" s="1"/>
  <c r="M279" i="1"/>
  <c r="N279" i="1" s="1"/>
  <c r="K279" i="1"/>
  <c r="M278" i="1"/>
  <c r="N278" i="1" s="1"/>
  <c r="I278" i="1" s="1"/>
  <c r="K278" i="1" s="1"/>
  <c r="N277" i="1"/>
  <c r="I277" i="1" s="1"/>
  <c r="K277" i="1" s="1"/>
  <c r="M277" i="1"/>
  <c r="M276" i="1"/>
  <c r="N276" i="1" s="1"/>
  <c r="I276" i="1" s="1"/>
  <c r="K276" i="1" s="1"/>
  <c r="N275" i="1"/>
  <c r="M275" i="1"/>
  <c r="M274" i="1"/>
  <c r="N274" i="1" s="1"/>
  <c r="I274" i="1" s="1"/>
  <c r="K274" i="1"/>
  <c r="M273" i="1"/>
  <c r="N273" i="1" s="1"/>
  <c r="I273" i="1" s="1"/>
  <c r="K273" i="1" s="1"/>
  <c r="M272" i="1"/>
  <c r="N272" i="1" s="1"/>
  <c r="I272" i="1" s="1"/>
  <c r="K272" i="1"/>
  <c r="M271" i="1"/>
  <c r="N271" i="1" s="1"/>
  <c r="I271" i="1" s="1"/>
  <c r="K271" i="1" s="1"/>
  <c r="M270" i="1"/>
  <c r="N270" i="1" s="1"/>
  <c r="I270" i="1" s="1"/>
  <c r="K270" i="1" s="1"/>
  <c r="M268" i="1"/>
  <c r="N268" i="1" s="1"/>
  <c r="I268" i="1" s="1"/>
  <c r="K268" i="1" s="1"/>
  <c r="M267" i="1"/>
  <c r="N267" i="1" s="1"/>
  <c r="I267" i="1" s="1"/>
  <c r="K267" i="1"/>
  <c r="M266" i="1"/>
  <c r="N266" i="1" s="1"/>
  <c r="I266" i="1" s="1"/>
  <c r="K266" i="1" s="1"/>
  <c r="M265" i="1"/>
  <c r="N265" i="1" s="1"/>
  <c r="I265" i="1" s="1"/>
  <c r="K265" i="1"/>
  <c r="M264" i="1"/>
  <c r="N264" i="1" s="1"/>
  <c r="I264" i="1" s="1"/>
  <c r="K264" i="1" s="1"/>
  <c r="M263" i="1"/>
  <c r="N263" i="1" s="1"/>
  <c r="I263" i="1" s="1"/>
  <c r="K263" i="1"/>
  <c r="M262" i="1"/>
  <c r="N262" i="1" s="1"/>
  <c r="I262" i="1" s="1"/>
  <c r="K262" i="1" s="1"/>
  <c r="M261" i="1"/>
  <c r="N261" i="1" s="1"/>
  <c r="I261" i="1" s="1"/>
  <c r="K261" i="1" s="1"/>
  <c r="M260" i="1"/>
  <c r="N260" i="1" s="1"/>
  <c r="I260" i="1" s="1"/>
  <c r="K260" i="1" s="1"/>
  <c r="M259" i="1"/>
  <c r="N259" i="1" s="1"/>
  <c r="I259" i="1" s="1"/>
  <c r="K259" i="1"/>
  <c r="M258" i="1"/>
  <c r="N258" i="1" s="1"/>
  <c r="I258" i="1" s="1"/>
  <c r="K258" i="1" s="1"/>
  <c r="M257" i="1"/>
  <c r="N257" i="1" s="1"/>
  <c r="I257" i="1" s="1"/>
  <c r="K257" i="1"/>
  <c r="M256" i="1"/>
  <c r="N256" i="1" s="1"/>
  <c r="I256" i="1" s="1"/>
  <c r="K256" i="1" s="1"/>
  <c r="M255" i="1"/>
  <c r="N255" i="1" s="1"/>
  <c r="I255" i="1" s="1"/>
  <c r="K255" i="1" s="1"/>
  <c r="M254" i="1"/>
  <c r="N254" i="1" s="1"/>
  <c r="I254" i="1" s="1"/>
  <c r="K254" i="1" s="1"/>
  <c r="M253" i="1"/>
  <c r="N253" i="1" s="1"/>
  <c r="I253" i="1" s="1"/>
  <c r="K253" i="1" s="1"/>
  <c r="M252" i="1"/>
  <c r="N252" i="1" s="1"/>
  <c r="I252" i="1" s="1"/>
  <c r="K252" i="1" s="1"/>
  <c r="M251" i="1"/>
  <c r="N251" i="1" s="1"/>
  <c r="I251" i="1" s="1"/>
  <c r="K251" i="1" s="1"/>
  <c r="M250" i="1"/>
  <c r="N250" i="1" s="1"/>
  <c r="I250" i="1" s="1"/>
  <c r="K250" i="1" s="1"/>
  <c r="M249" i="1"/>
  <c r="N249" i="1" s="1"/>
  <c r="I249" i="1" s="1"/>
  <c r="K249" i="1"/>
  <c r="M248" i="1"/>
  <c r="N248" i="1" s="1"/>
  <c r="I248" i="1" s="1"/>
  <c r="K248" i="1" s="1"/>
  <c r="M247" i="1"/>
  <c r="N247" i="1" s="1"/>
  <c r="I247" i="1" s="1"/>
  <c r="K247" i="1"/>
  <c r="M246" i="1"/>
  <c r="N246" i="1" s="1"/>
  <c r="I246" i="1" s="1"/>
  <c r="K246" i="1" s="1"/>
  <c r="M245" i="1"/>
  <c r="N245" i="1" s="1"/>
  <c r="I245" i="1" s="1"/>
  <c r="K245" i="1" s="1"/>
  <c r="M244" i="1"/>
  <c r="N244" i="1" s="1"/>
  <c r="I244" i="1" s="1"/>
  <c r="K244" i="1" s="1"/>
  <c r="M243" i="1"/>
  <c r="N243" i="1" s="1"/>
  <c r="I243" i="1" s="1"/>
  <c r="K243" i="1"/>
  <c r="M242" i="1"/>
  <c r="N242" i="1" s="1"/>
  <c r="I242" i="1" s="1"/>
  <c r="K242" i="1" s="1"/>
  <c r="M241" i="1"/>
  <c r="N241" i="1" s="1"/>
  <c r="I241" i="1" s="1"/>
  <c r="K241" i="1"/>
  <c r="M240" i="1"/>
  <c r="N240" i="1" s="1"/>
  <c r="I240" i="1" s="1"/>
  <c r="K240" i="1" s="1"/>
  <c r="M239" i="1"/>
  <c r="N239" i="1" s="1"/>
  <c r="I239" i="1" s="1"/>
  <c r="K239" i="1" s="1"/>
  <c r="M238" i="1"/>
  <c r="N238" i="1" s="1"/>
  <c r="I238" i="1" s="1"/>
  <c r="K238" i="1" s="1"/>
  <c r="M237" i="1"/>
  <c r="N237" i="1" s="1"/>
  <c r="I237" i="1" s="1"/>
  <c r="K237" i="1" s="1"/>
  <c r="M236" i="1"/>
  <c r="N236" i="1" s="1"/>
  <c r="I236" i="1" s="1"/>
  <c r="K236" i="1" s="1"/>
  <c r="M235" i="1"/>
  <c r="N235" i="1" s="1"/>
  <c r="I235" i="1" s="1"/>
  <c r="K235" i="1" s="1"/>
  <c r="M234" i="1"/>
  <c r="N234" i="1" s="1"/>
  <c r="I234" i="1" s="1"/>
  <c r="K234" i="1" s="1"/>
  <c r="M233" i="1"/>
  <c r="N233" i="1" s="1"/>
  <c r="I233" i="1" s="1"/>
  <c r="K233" i="1"/>
  <c r="M232" i="1"/>
  <c r="N232" i="1" s="1"/>
  <c r="I232" i="1" s="1"/>
  <c r="K232" i="1" s="1"/>
  <c r="M231" i="1"/>
  <c r="N231" i="1" s="1"/>
  <c r="I231" i="1" s="1"/>
  <c r="K231" i="1" s="1"/>
  <c r="M230" i="1"/>
  <c r="N230" i="1" s="1"/>
  <c r="K230" i="1"/>
  <c r="I230" i="1"/>
  <c r="M229" i="1"/>
  <c r="N229" i="1" s="1"/>
  <c r="I229" i="1" s="1"/>
  <c r="K229" i="1" s="1"/>
  <c r="M228" i="1"/>
  <c r="N228" i="1" s="1"/>
  <c r="I228" i="1" s="1"/>
  <c r="K228" i="1" s="1"/>
  <c r="M227" i="1"/>
  <c r="N227" i="1" s="1"/>
  <c r="I227" i="1" s="1"/>
  <c r="K227" i="1" s="1"/>
  <c r="P225" i="1"/>
  <c r="M225" i="1"/>
  <c r="N225" i="1" s="1"/>
  <c r="I225" i="1" s="1"/>
  <c r="O225" i="1" s="1"/>
  <c r="Q225" i="1" s="1"/>
  <c r="K225" i="1" s="1"/>
  <c r="L225" i="1"/>
  <c r="P224" i="1"/>
  <c r="N224" i="1"/>
  <c r="M224" i="1"/>
  <c r="L224" i="1"/>
  <c r="I224" i="1"/>
  <c r="O224" i="1" s="1"/>
  <c r="Q224" i="1" s="1"/>
  <c r="K224" i="1" s="1"/>
  <c r="P223" i="1"/>
  <c r="N223" i="1"/>
  <c r="I223" i="1" s="1"/>
  <c r="O223" i="1" s="1"/>
  <c r="Q223" i="1" s="1"/>
  <c r="K223" i="1" s="1"/>
  <c r="M223" i="1"/>
  <c r="L223" i="1"/>
  <c r="P222" i="1"/>
  <c r="M222" i="1"/>
  <c r="N222" i="1" s="1"/>
  <c r="I222" i="1" s="1"/>
  <c r="O222" i="1" s="1"/>
  <c r="Q222" i="1" s="1"/>
  <c r="K222" i="1" s="1"/>
  <c r="L222" i="1"/>
  <c r="P221" i="1"/>
  <c r="M221" i="1"/>
  <c r="N221" i="1" s="1"/>
  <c r="I221" i="1" s="1"/>
  <c r="O221" i="1" s="1"/>
  <c r="Q221" i="1" s="1"/>
  <c r="K221" i="1" s="1"/>
  <c r="L221" i="1"/>
  <c r="P220" i="1"/>
  <c r="N220" i="1"/>
  <c r="M220" i="1"/>
  <c r="L220" i="1"/>
  <c r="I220" i="1"/>
  <c r="O220" i="1" s="1"/>
  <c r="Q220" i="1" s="1"/>
  <c r="K220" i="1" s="1"/>
  <c r="P219" i="1"/>
  <c r="N219" i="1"/>
  <c r="I219" i="1" s="1"/>
  <c r="O219" i="1" s="1"/>
  <c r="Q219" i="1" s="1"/>
  <c r="K219" i="1" s="1"/>
  <c r="M219" i="1"/>
  <c r="L219" i="1"/>
  <c r="P218" i="1"/>
  <c r="N218" i="1"/>
  <c r="M218" i="1"/>
  <c r="L218" i="1"/>
  <c r="I218" i="1"/>
  <c r="O218" i="1" s="1"/>
  <c r="Q218" i="1" s="1"/>
  <c r="K218" i="1" s="1"/>
  <c r="P217" i="1"/>
  <c r="M217" i="1"/>
  <c r="N217" i="1" s="1"/>
  <c r="I217" i="1" s="1"/>
  <c r="O217" i="1" s="1"/>
  <c r="Q217" i="1" s="1"/>
  <c r="K217" i="1" s="1"/>
  <c r="L217" i="1"/>
  <c r="P216" i="1"/>
  <c r="N216" i="1"/>
  <c r="M216" i="1"/>
  <c r="L216" i="1"/>
  <c r="I216" i="1"/>
  <c r="O216" i="1" s="1"/>
  <c r="Q216" i="1" s="1"/>
  <c r="K216" i="1" s="1"/>
  <c r="P215" i="1"/>
  <c r="N215" i="1"/>
  <c r="I215" i="1" s="1"/>
  <c r="O215" i="1" s="1"/>
  <c r="Q215" i="1" s="1"/>
  <c r="K215" i="1" s="1"/>
  <c r="M215" i="1"/>
  <c r="L215" i="1"/>
  <c r="P214" i="1"/>
  <c r="N214" i="1"/>
  <c r="M214" i="1"/>
  <c r="L214" i="1"/>
  <c r="I214" i="1"/>
  <c r="O214" i="1" s="1"/>
  <c r="Q214" i="1" s="1"/>
  <c r="K214" i="1" s="1"/>
  <c r="P213" i="1"/>
  <c r="M213" i="1"/>
  <c r="N213" i="1" s="1"/>
  <c r="I213" i="1" s="1"/>
  <c r="O213" i="1" s="1"/>
  <c r="Q213" i="1" s="1"/>
  <c r="K213" i="1" s="1"/>
  <c r="L213" i="1"/>
  <c r="P212" i="1"/>
  <c r="N212" i="1"/>
  <c r="M212" i="1"/>
  <c r="L212" i="1"/>
  <c r="I212" i="1"/>
  <c r="O212" i="1" s="1"/>
  <c r="Q212" i="1" s="1"/>
  <c r="K212" i="1" s="1"/>
  <c r="P211" i="1"/>
  <c r="N211" i="1"/>
  <c r="I211" i="1" s="1"/>
  <c r="O211" i="1" s="1"/>
  <c r="Q211" i="1" s="1"/>
  <c r="K211" i="1" s="1"/>
  <c r="M211" i="1"/>
  <c r="L211" i="1"/>
  <c r="P210" i="1"/>
  <c r="N210" i="1"/>
  <c r="M210" i="1"/>
  <c r="L210" i="1"/>
  <c r="I210" i="1"/>
  <c r="O210" i="1" s="1"/>
  <c r="Q210" i="1" s="1"/>
  <c r="K210" i="1" s="1"/>
  <c r="P209" i="1"/>
  <c r="M209" i="1"/>
  <c r="N209" i="1" s="1"/>
  <c r="I209" i="1" s="1"/>
  <c r="O209" i="1" s="1"/>
  <c r="Q209" i="1" s="1"/>
  <c r="K209" i="1" s="1"/>
  <c r="L209" i="1"/>
  <c r="P208" i="1"/>
  <c r="N208" i="1"/>
  <c r="M208" i="1"/>
  <c r="L208" i="1"/>
  <c r="I208" i="1"/>
  <c r="O208" i="1" s="1"/>
  <c r="Q208" i="1" s="1"/>
  <c r="K208" i="1" s="1"/>
  <c r="P207" i="1"/>
  <c r="N207" i="1"/>
  <c r="I207" i="1" s="1"/>
  <c r="O207" i="1" s="1"/>
  <c r="Q207" i="1" s="1"/>
  <c r="K207" i="1" s="1"/>
  <c r="M207" i="1"/>
  <c r="L207" i="1"/>
  <c r="P206" i="1"/>
  <c r="N206" i="1"/>
  <c r="M206" i="1"/>
  <c r="L206" i="1"/>
  <c r="I206" i="1"/>
  <c r="O206" i="1" s="1"/>
  <c r="Q206" i="1" s="1"/>
  <c r="K206" i="1" s="1"/>
  <c r="P205" i="1"/>
  <c r="M205" i="1"/>
  <c r="N205" i="1" s="1"/>
  <c r="I205" i="1" s="1"/>
  <c r="O205" i="1" s="1"/>
  <c r="Q205" i="1" s="1"/>
  <c r="K205" i="1" s="1"/>
  <c r="L205" i="1"/>
  <c r="P204" i="1"/>
  <c r="N204" i="1"/>
  <c r="M204" i="1"/>
  <c r="L204" i="1"/>
  <c r="I204" i="1"/>
  <c r="O204" i="1" s="1"/>
  <c r="Q204" i="1" s="1"/>
  <c r="K204" i="1" s="1"/>
  <c r="P203" i="1"/>
  <c r="N203" i="1"/>
  <c r="I203" i="1" s="1"/>
  <c r="O203" i="1" s="1"/>
  <c r="Q203" i="1" s="1"/>
  <c r="K203" i="1" s="1"/>
  <c r="M203" i="1"/>
  <c r="L203" i="1"/>
  <c r="P202" i="1"/>
  <c r="N202" i="1"/>
  <c r="M202" i="1"/>
  <c r="L202" i="1"/>
  <c r="I202" i="1"/>
  <c r="O202" i="1" s="1"/>
  <c r="Q202" i="1" s="1"/>
  <c r="K202" i="1" s="1"/>
  <c r="P201" i="1"/>
  <c r="M201" i="1"/>
  <c r="N201" i="1" s="1"/>
  <c r="I201" i="1" s="1"/>
  <c r="O201" i="1" s="1"/>
  <c r="Q201" i="1" s="1"/>
  <c r="K201" i="1" s="1"/>
  <c r="L201" i="1"/>
  <c r="P200" i="1"/>
  <c r="N200" i="1"/>
  <c r="M200" i="1"/>
  <c r="L200" i="1"/>
  <c r="I200" i="1"/>
  <c r="O200" i="1" s="1"/>
  <c r="Q200" i="1" s="1"/>
  <c r="K200" i="1" s="1"/>
  <c r="P199" i="1"/>
  <c r="N199" i="1"/>
  <c r="I199" i="1" s="1"/>
  <c r="O199" i="1" s="1"/>
  <c r="Q199" i="1" s="1"/>
  <c r="K199" i="1" s="1"/>
  <c r="M199" i="1"/>
  <c r="L199" i="1"/>
  <c r="P198" i="1"/>
  <c r="N198" i="1"/>
  <c r="M198" i="1"/>
  <c r="L198" i="1"/>
  <c r="I198" i="1"/>
  <c r="O198" i="1" s="1"/>
  <c r="Q198" i="1" s="1"/>
  <c r="K198" i="1" s="1"/>
  <c r="P197" i="1"/>
  <c r="M197" i="1"/>
  <c r="N197" i="1" s="1"/>
  <c r="I197" i="1" s="1"/>
  <c r="O197" i="1" s="1"/>
  <c r="Q197" i="1" s="1"/>
  <c r="K197" i="1" s="1"/>
  <c r="L197" i="1"/>
  <c r="P196" i="1"/>
  <c r="N196" i="1"/>
  <c r="M196" i="1"/>
  <c r="L196" i="1"/>
  <c r="I196" i="1"/>
  <c r="O196" i="1" s="1"/>
  <c r="Q196" i="1" s="1"/>
  <c r="K196" i="1" s="1"/>
  <c r="P195" i="1"/>
  <c r="N195" i="1"/>
  <c r="I195" i="1" s="1"/>
  <c r="O195" i="1" s="1"/>
  <c r="Q195" i="1" s="1"/>
  <c r="K195" i="1" s="1"/>
  <c r="M195" i="1"/>
  <c r="L195" i="1"/>
  <c r="P194" i="1"/>
  <c r="N194" i="1"/>
  <c r="M194" i="1"/>
  <c r="L194" i="1"/>
  <c r="I194" i="1"/>
  <c r="O194" i="1" s="1"/>
  <c r="Q194" i="1" s="1"/>
  <c r="K194" i="1" s="1"/>
  <c r="P193" i="1"/>
  <c r="M193" i="1"/>
  <c r="N193" i="1" s="1"/>
  <c r="I193" i="1" s="1"/>
  <c r="O193" i="1" s="1"/>
  <c r="Q193" i="1" s="1"/>
  <c r="K193" i="1" s="1"/>
  <c r="L193" i="1"/>
  <c r="P192" i="1"/>
  <c r="N192" i="1"/>
  <c r="M192" i="1"/>
  <c r="L192" i="1"/>
  <c r="I192" i="1"/>
  <c r="O192" i="1" s="1"/>
  <c r="Q192" i="1" s="1"/>
  <c r="K192" i="1" s="1"/>
  <c r="P191" i="1"/>
  <c r="N191" i="1"/>
  <c r="I191" i="1" s="1"/>
  <c r="O191" i="1" s="1"/>
  <c r="Q191" i="1" s="1"/>
  <c r="K191" i="1" s="1"/>
  <c r="M191" i="1"/>
  <c r="L191" i="1"/>
  <c r="P190" i="1"/>
  <c r="N190" i="1"/>
  <c r="M190" i="1"/>
  <c r="L190" i="1"/>
  <c r="I190" i="1"/>
  <c r="O190" i="1" s="1"/>
  <c r="Q190" i="1" s="1"/>
  <c r="K190" i="1" s="1"/>
  <c r="P189" i="1"/>
  <c r="M189" i="1"/>
  <c r="N189" i="1" s="1"/>
  <c r="I189" i="1" s="1"/>
  <c r="O189" i="1" s="1"/>
  <c r="Q189" i="1" s="1"/>
  <c r="K189" i="1" s="1"/>
  <c r="L189" i="1"/>
  <c r="P188" i="1"/>
  <c r="N188" i="1"/>
  <c r="I188" i="1" s="1"/>
  <c r="O188" i="1" s="1"/>
  <c r="Q188" i="1" s="1"/>
  <c r="K188" i="1" s="1"/>
  <c r="M188" i="1"/>
  <c r="L188" i="1"/>
  <c r="P187" i="1"/>
  <c r="N187" i="1"/>
  <c r="M187" i="1"/>
  <c r="L187" i="1"/>
  <c r="I187" i="1"/>
  <c r="O187" i="1" s="1"/>
  <c r="Q187" i="1" s="1"/>
  <c r="K187" i="1" s="1"/>
  <c r="P186" i="1"/>
  <c r="N186" i="1"/>
  <c r="I186" i="1" s="1"/>
  <c r="O186" i="1" s="1"/>
  <c r="Q186" i="1" s="1"/>
  <c r="K186" i="1" s="1"/>
  <c r="M186" i="1"/>
  <c r="L186" i="1"/>
  <c r="P185" i="1"/>
  <c r="O185" i="1"/>
  <c r="N185" i="1"/>
  <c r="M185" i="1"/>
  <c r="L185" i="1"/>
  <c r="I185" i="1"/>
  <c r="P184" i="1"/>
  <c r="N184" i="1"/>
  <c r="I184" i="1" s="1"/>
  <c r="O184" i="1" s="1"/>
  <c r="Q184" i="1" s="1"/>
  <c r="M184" i="1"/>
  <c r="L184" i="1"/>
  <c r="P183" i="1"/>
  <c r="M183" i="1"/>
  <c r="N183" i="1" s="1"/>
  <c r="I183" i="1" s="1"/>
  <c r="O183" i="1" s="1"/>
  <c r="L183" i="1"/>
  <c r="P182" i="1"/>
  <c r="N182" i="1"/>
  <c r="M182" i="1"/>
  <c r="L182" i="1"/>
  <c r="I182" i="1"/>
  <c r="O182" i="1" s="1"/>
  <c r="Q182" i="1" s="1"/>
  <c r="K182" i="1" s="1"/>
  <c r="P181" i="1"/>
  <c r="M181" i="1"/>
  <c r="N181" i="1" s="1"/>
  <c r="I181" i="1" s="1"/>
  <c r="O181" i="1" s="1"/>
  <c r="Q181" i="1" s="1"/>
  <c r="K181" i="1" s="1"/>
  <c r="L181" i="1"/>
  <c r="P180" i="1"/>
  <c r="N180" i="1"/>
  <c r="I180" i="1" s="1"/>
  <c r="O180" i="1" s="1"/>
  <c r="Q180" i="1" s="1"/>
  <c r="K180" i="1" s="1"/>
  <c r="M180" i="1"/>
  <c r="L180" i="1"/>
  <c r="P179" i="1"/>
  <c r="M179" i="1"/>
  <c r="N179" i="1" s="1"/>
  <c r="I179" i="1" s="1"/>
  <c r="O179" i="1" s="1"/>
  <c r="Q179" i="1" s="1"/>
  <c r="K179" i="1" s="1"/>
  <c r="L179" i="1"/>
  <c r="P178" i="1"/>
  <c r="N178" i="1"/>
  <c r="I178" i="1" s="1"/>
  <c r="O178" i="1" s="1"/>
  <c r="Q178" i="1" s="1"/>
  <c r="K178" i="1" s="1"/>
  <c r="M178" i="1"/>
  <c r="L178" i="1"/>
  <c r="P177" i="1"/>
  <c r="M177" i="1"/>
  <c r="N177" i="1" s="1"/>
  <c r="I177" i="1" s="1"/>
  <c r="O177" i="1" s="1"/>
  <c r="Q177" i="1" s="1"/>
  <c r="K177" i="1" s="1"/>
  <c r="L177" i="1"/>
  <c r="P176" i="1"/>
  <c r="N176" i="1"/>
  <c r="I176" i="1" s="1"/>
  <c r="O176" i="1" s="1"/>
  <c r="Q176" i="1" s="1"/>
  <c r="K176" i="1" s="1"/>
  <c r="M176" i="1"/>
  <c r="L176" i="1"/>
  <c r="P175" i="1"/>
  <c r="M175" i="1"/>
  <c r="N175" i="1" s="1"/>
  <c r="I175" i="1" s="1"/>
  <c r="O175" i="1" s="1"/>
  <c r="L175" i="1"/>
  <c r="P174" i="1"/>
  <c r="N174" i="1"/>
  <c r="M174" i="1"/>
  <c r="L174" i="1"/>
  <c r="I174" i="1"/>
  <c r="O174" i="1" s="1"/>
  <c r="Q174" i="1" s="1"/>
  <c r="K174" i="1" s="1"/>
  <c r="P173" i="1"/>
  <c r="M173" i="1"/>
  <c r="N173" i="1" s="1"/>
  <c r="I173" i="1" s="1"/>
  <c r="O173" i="1" s="1"/>
  <c r="Q173" i="1" s="1"/>
  <c r="K173" i="1" s="1"/>
  <c r="L173" i="1"/>
  <c r="P172" i="1"/>
  <c r="N172" i="1"/>
  <c r="I172" i="1" s="1"/>
  <c r="O172" i="1" s="1"/>
  <c r="Q172" i="1" s="1"/>
  <c r="K172" i="1" s="1"/>
  <c r="M172" i="1"/>
  <c r="L172" i="1"/>
  <c r="P171" i="1"/>
  <c r="M171" i="1"/>
  <c r="N171" i="1" s="1"/>
  <c r="I171" i="1" s="1"/>
  <c r="O171" i="1" s="1"/>
  <c r="L171" i="1"/>
  <c r="P170" i="1"/>
  <c r="N170" i="1"/>
  <c r="M170" i="1"/>
  <c r="L170" i="1"/>
  <c r="I170" i="1"/>
  <c r="O170" i="1" s="1"/>
  <c r="Q170" i="1" s="1"/>
  <c r="K170" i="1" s="1"/>
  <c r="P169" i="1"/>
  <c r="M169" i="1"/>
  <c r="N169" i="1" s="1"/>
  <c r="I169" i="1" s="1"/>
  <c r="O169" i="1" s="1"/>
  <c r="L169" i="1"/>
  <c r="P168" i="1"/>
  <c r="N168" i="1"/>
  <c r="M168" i="1"/>
  <c r="L168" i="1"/>
  <c r="I168" i="1"/>
  <c r="O168" i="1" s="1"/>
  <c r="Q168" i="1" s="1"/>
  <c r="K168" i="1" s="1"/>
  <c r="P167" i="1"/>
  <c r="M167" i="1"/>
  <c r="N167" i="1" s="1"/>
  <c r="I167" i="1" s="1"/>
  <c r="O167" i="1" s="1"/>
  <c r="L167" i="1"/>
  <c r="P166" i="1"/>
  <c r="N166" i="1"/>
  <c r="M166" i="1"/>
  <c r="L166" i="1"/>
  <c r="I166" i="1"/>
  <c r="O166" i="1" s="1"/>
  <c r="Q166" i="1" s="1"/>
  <c r="K166" i="1" s="1"/>
  <c r="P165" i="1"/>
  <c r="M165" i="1"/>
  <c r="N165" i="1" s="1"/>
  <c r="I165" i="1" s="1"/>
  <c r="O165" i="1" s="1"/>
  <c r="Q165" i="1" s="1"/>
  <c r="K165" i="1" s="1"/>
  <c r="L165" i="1"/>
  <c r="P164" i="1"/>
  <c r="N164" i="1"/>
  <c r="I164" i="1" s="1"/>
  <c r="O164" i="1" s="1"/>
  <c r="Q164" i="1" s="1"/>
  <c r="K164" i="1" s="1"/>
  <c r="M164" i="1"/>
  <c r="L164" i="1"/>
  <c r="N162" i="1"/>
  <c r="M162" i="1"/>
  <c r="I162" i="1"/>
  <c r="K162" i="1" s="1"/>
  <c r="N161" i="1"/>
  <c r="M161" i="1"/>
  <c r="I161" i="1"/>
  <c r="K161" i="1" s="1"/>
  <c r="N160" i="1"/>
  <c r="I160" i="1" s="1"/>
  <c r="K160" i="1" s="1"/>
  <c r="M160" i="1"/>
  <c r="N158" i="1"/>
  <c r="I158" i="1" s="1"/>
  <c r="K158" i="1" s="1"/>
  <c r="M158" i="1"/>
  <c r="N157" i="1"/>
  <c r="M157" i="1"/>
  <c r="I157" i="1"/>
  <c r="K157" i="1" s="1"/>
  <c r="N156" i="1"/>
  <c r="M156" i="1"/>
  <c r="I156" i="1"/>
  <c r="K156" i="1" s="1"/>
  <c r="N155" i="1"/>
  <c r="I155" i="1" s="1"/>
  <c r="K155" i="1" s="1"/>
  <c r="M155" i="1"/>
  <c r="N154" i="1"/>
  <c r="I154" i="1" s="1"/>
  <c r="K154" i="1" s="1"/>
  <c r="M154" i="1"/>
  <c r="N152" i="1"/>
  <c r="I152" i="1" s="1"/>
  <c r="K152" i="1" s="1"/>
  <c r="M152" i="1"/>
  <c r="N151" i="1"/>
  <c r="M151" i="1"/>
  <c r="I151" i="1"/>
  <c r="K151" i="1" s="1"/>
  <c r="N150" i="1"/>
  <c r="M150" i="1"/>
  <c r="I150" i="1"/>
  <c r="K150" i="1" s="1"/>
  <c r="N149" i="1"/>
  <c r="I149" i="1" s="1"/>
  <c r="K149" i="1" s="1"/>
  <c r="M149" i="1"/>
  <c r="M148" i="1"/>
  <c r="N148" i="1" s="1"/>
  <c r="I148" i="1" s="1"/>
  <c r="K148" i="1" s="1"/>
  <c r="M147" i="1"/>
  <c r="N147" i="1" s="1"/>
  <c r="I147" i="1"/>
  <c r="K147" i="1" s="1"/>
  <c r="N146" i="1"/>
  <c r="I146" i="1" s="1"/>
  <c r="K146" i="1" s="1"/>
  <c r="M146" i="1"/>
  <c r="M145" i="1"/>
  <c r="N145" i="1" s="1"/>
  <c r="I145" i="1" s="1"/>
  <c r="K145" i="1" s="1"/>
  <c r="N144" i="1"/>
  <c r="M144" i="1"/>
  <c r="I144" i="1"/>
  <c r="K144" i="1" s="1"/>
  <c r="M143" i="1"/>
  <c r="N143" i="1" s="1"/>
  <c r="I143" i="1" s="1"/>
  <c r="K143" i="1" s="1"/>
  <c r="N142" i="1"/>
  <c r="M142" i="1"/>
  <c r="I142" i="1"/>
  <c r="K142" i="1" s="1"/>
  <c r="N141" i="1"/>
  <c r="I141" i="1" s="1"/>
  <c r="K141" i="1" s="1"/>
  <c r="M141" i="1"/>
  <c r="M140" i="1"/>
  <c r="N140" i="1" s="1"/>
  <c r="I140" i="1" s="1"/>
  <c r="K140" i="1" s="1"/>
  <c r="M139" i="1"/>
  <c r="N139" i="1" s="1"/>
  <c r="I139" i="1"/>
  <c r="K139" i="1" s="1"/>
  <c r="M138" i="1"/>
  <c r="N138" i="1" s="1"/>
  <c r="I138" i="1"/>
  <c r="K138" i="1" s="1"/>
  <c r="M137" i="1"/>
  <c r="N137" i="1" s="1"/>
  <c r="I137" i="1" s="1"/>
  <c r="K137" i="1" s="1"/>
  <c r="M136" i="1"/>
  <c r="N136" i="1" s="1"/>
  <c r="I136" i="1" s="1"/>
  <c r="K136" i="1" s="1"/>
  <c r="M135" i="1"/>
  <c r="N135" i="1" s="1"/>
  <c r="I135" i="1"/>
  <c r="K135" i="1" s="1"/>
  <c r="M134" i="1"/>
  <c r="N134" i="1" s="1"/>
  <c r="I134" i="1"/>
  <c r="K134" i="1" s="1"/>
  <c r="M133" i="1"/>
  <c r="N133" i="1" s="1"/>
  <c r="I133" i="1" s="1"/>
  <c r="K133" i="1" s="1"/>
  <c r="M132" i="1"/>
  <c r="N132" i="1" s="1"/>
  <c r="I132" i="1" s="1"/>
  <c r="K132" i="1" s="1"/>
  <c r="M131" i="1"/>
  <c r="N131" i="1" s="1"/>
  <c r="I131" i="1"/>
  <c r="K131" i="1" s="1"/>
  <c r="M130" i="1"/>
  <c r="N130" i="1" s="1"/>
  <c r="I130" i="1"/>
  <c r="K130" i="1" s="1"/>
  <c r="M129" i="1"/>
  <c r="N129" i="1" s="1"/>
  <c r="I129" i="1" s="1"/>
  <c r="K129" i="1" s="1"/>
  <c r="M128" i="1"/>
  <c r="N128" i="1" s="1"/>
  <c r="I128" i="1" s="1"/>
  <c r="K128" i="1" s="1"/>
  <c r="M127" i="1"/>
  <c r="N127" i="1" s="1"/>
  <c r="I127" i="1"/>
  <c r="K127" i="1" s="1"/>
  <c r="M126" i="1"/>
  <c r="N126" i="1" s="1"/>
  <c r="I126" i="1"/>
  <c r="K126" i="1" s="1"/>
  <c r="M125" i="1"/>
  <c r="N125" i="1" s="1"/>
  <c r="I125" i="1" s="1"/>
  <c r="K125" i="1" s="1"/>
  <c r="M124" i="1"/>
  <c r="N124" i="1" s="1"/>
  <c r="I124" i="1" s="1"/>
  <c r="K124" i="1" s="1"/>
  <c r="M123" i="1"/>
  <c r="N123" i="1" s="1"/>
  <c r="I123" i="1"/>
  <c r="K123" i="1" s="1"/>
  <c r="M122" i="1"/>
  <c r="N122" i="1" s="1"/>
  <c r="I122" i="1"/>
  <c r="K122" i="1" s="1"/>
  <c r="M121" i="1"/>
  <c r="N121" i="1" s="1"/>
  <c r="I121" i="1" s="1"/>
  <c r="K121" i="1" s="1"/>
  <c r="M120" i="1"/>
  <c r="N120" i="1" s="1"/>
  <c r="I120" i="1" s="1"/>
  <c r="K120" i="1" s="1"/>
  <c r="M119" i="1"/>
  <c r="N119" i="1" s="1"/>
  <c r="I119" i="1"/>
  <c r="K119" i="1" s="1"/>
  <c r="M118" i="1"/>
  <c r="N118" i="1" s="1"/>
  <c r="I118" i="1"/>
  <c r="K118" i="1" s="1"/>
  <c r="M117" i="1"/>
  <c r="N117" i="1" s="1"/>
  <c r="I117" i="1" s="1"/>
  <c r="K117" i="1" s="1"/>
  <c r="M116" i="1"/>
  <c r="N116" i="1" s="1"/>
  <c r="I116" i="1" s="1"/>
  <c r="K116" i="1" s="1"/>
  <c r="M115" i="1"/>
  <c r="N115" i="1" s="1"/>
  <c r="I115" i="1"/>
  <c r="K115" i="1" s="1"/>
  <c r="M114" i="1"/>
  <c r="N114" i="1" s="1"/>
  <c r="I114" i="1"/>
  <c r="K114" i="1" s="1"/>
  <c r="M113" i="1"/>
  <c r="N113" i="1" s="1"/>
  <c r="I113" i="1" s="1"/>
  <c r="K113" i="1" s="1"/>
  <c r="M112" i="1"/>
  <c r="N112" i="1" s="1"/>
  <c r="I112" i="1" s="1"/>
  <c r="K112" i="1" s="1"/>
  <c r="M111" i="1"/>
  <c r="N111" i="1" s="1"/>
  <c r="I111" i="1"/>
  <c r="K111" i="1" s="1"/>
  <c r="M110" i="1"/>
  <c r="N110" i="1" s="1"/>
  <c r="I110" i="1"/>
  <c r="K110" i="1" s="1"/>
  <c r="M109" i="1"/>
  <c r="N109" i="1" s="1"/>
  <c r="I109" i="1" s="1"/>
  <c r="K109" i="1" s="1"/>
  <c r="M108" i="1"/>
  <c r="N108" i="1" s="1"/>
  <c r="I108" i="1" s="1"/>
  <c r="K108" i="1" s="1"/>
  <c r="M107" i="1"/>
  <c r="N107" i="1" s="1"/>
  <c r="I107" i="1"/>
  <c r="K107" i="1" s="1"/>
  <c r="M106" i="1"/>
  <c r="N106" i="1" s="1"/>
  <c r="I106" i="1"/>
  <c r="K106" i="1" s="1"/>
  <c r="M105" i="1"/>
  <c r="N105" i="1" s="1"/>
  <c r="I105" i="1" s="1"/>
  <c r="K105" i="1" s="1"/>
  <c r="M104" i="1"/>
  <c r="N104" i="1" s="1"/>
  <c r="I104" i="1" s="1"/>
  <c r="K104" i="1" s="1"/>
  <c r="M103" i="1"/>
  <c r="N103" i="1" s="1"/>
  <c r="I103" i="1"/>
  <c r="K103" i="1" s="1"/>
  <c r="M102" i="1"/>
  <c r="N102" i="1" s="1"/>
  <c r="I102" i="1"/>
  <c r="K102" i="1" s="1"/>
  <c r="M101" i="1"/>
  <c r="N101" i="1" s="1"/>
  <c r="I101" i="1" s="1"/>
  <c r="K101" i="1" s="1"/>
  <c r="M100" i="1"/>
  <c r="N100" i="1" s="1"/>
  <c r="I100" i="1" s="1"/>
  <c r="K100" i="1" s="1"/>
  <c r="M98" i="1"/>
  <c r="N98" i="1" s="1"/>
  <c r="L98" i="1"/>
  <c r="O98" i="1" s="1"/>
  <c r="K98" i="1"/>
  <c r="I98" i="1"/>
  <c r="M97" i="1"/>
  <c r="N97" i="1" s="1"/>
  <c r="L97" i="1"/>
  <c r="O97" i="1" s="1"/>
  <c r="I97" i="1"/>
  <c r="K97" i="1" s="1"/>
  <c r="M96" i="1"/>
  <c r="N96" i="1" s="1"/>
  <c r="L96" i="1"/>
  <c r="O96" i="1" s="1"/>
  <c r="I96" i="1"/>
  <c r="K96" i="1" s="1"/>
  <c r="N95" i="1"/>
  <c r="M95" i="1"/>
  <c r="L95" i="1"/>
  <c r="O95" i="1" s="1"/>
  <c r="K95" i="1"/>
  <c r="I95" i="1"/>
  <c r="M94" i="1"/>
  <c r="N94" i="1" s="1"/>
  <c r="L94" i="1"/>
  <c r="O94" i="1" s="1"/>
  <c r="K94" i="1"/>
  <c r="I94" i="1"/>
  <c r="M93" i="1"/>
  <c r="N93" i="1" s="1"/>
  <c r="L93" i="1"/>
  <c r="O93" i="1" s="1"/>
  <c r="I93" i="1"/>
  <c r="K93" i="1" s="1"/>
  <c r="M92" i="1"/>
  <c r="N92" i="1" s="1"/>
  <c r="L92" i="1"/>
  <c r="O92" i="1" s="1"/>
  <c r="I92" i="1"/>
  <c r="K92" i="1" s="1"/>
  <c r="N91" i="1"/>
  <c r="M91" i="1"/>
  <c r="L91" i="1"/>
  <c r="O91" i="1" s="1"/>
  <c r="I91" i="1"/>
  <c r="K91" i="1" s="1"/>
  <c r="M90" i="1"/>
  <c r="N90" i="1" s="1"/>
  <c r="L90" i="1"/>
  <c r="O90" i="1" s="1"/>
  <c r="I90" i="1"/>
  <c r="K90" i="1" s="1"/>
  <c r="N89" i="1"/>
  <c r="M89" i="1"/>
  <c r="L89" i="1"/>
  <c r="O89" i="1" s="1"/>
  <c r="I89" i="1"/>
  <c r="K89" i="1" s="1"/>
  <c r="M88" i="1"/>
  <c r="N88" i="1" s="1"/>
  <c r="L88" i="1"/>
  <c r="O88" i="1" s="1"/>
  <c r="I88" i="1"/>
  <c r="K88" i="1" s="1"/>
  <c r="O87" i="1"/>
  <c r="N87" i="1"/>
  <c r="M87" i="1"/>
  <c r="L87" i="1"/>
  <c r="I87" i="1"/>
  <c r="K87" i="1" s="1"/>
  <c r="M86" i="1"/>
  <c r="N86" i="1" s="1"/>
  <c r="L86" i="1"/>
  <c r="O86" i="1" s="1"/>
  <c r="I86" i="1"/>
  <c r="K86" i="1" s="1"/>
  <c r="N85" i="1"/>
  <c r="M85" i="1"/>
  <c r="L85" i="1"/>
  <c r="O85" i="1" s="1"/>
  <c r="I85" i="1"/>
  <c r="K85" i="1" s="1"/>
  <c r="M84" i="1"/>
  <c r="N84" i="1" s="1"/>
  <c r="L84" i="1"/>
  <c r="O84" i="1" s="1"/>
  <c r="I84" i="1"/>
  <c r="K84" i="1" s="1"/>
  <c r="O83" i="1"/>
  <c r="N83" i="1"/>
  <c r="M83" i="1"/>
  <c r="L83" i="1"/>
  <c r="K83" i="1"/>
  <c r="I83" i="1"/>
  <c r="M82" i="1"/>
  <c r="N82" i="1" s="1"/>
  <c r="L82" i="1"/>
  <c r="O82" i="1" s="1"/>
  <c r="K82" i="1"/>
  <c r="I82" i="1"/>
  <c r="M81" i="1"/>
  <c r="N81" i="1" s="1"/>
  <c r="L81" i="1"/>
  <c r="O81" i="1" s="1"/>
  <c r="I81" i="1"/>
  <c r="K81" i="1" s="1"/>
  <c r="M80" i="1"/>
  <c r="N80" i="1" s="1"/>
  <c r="L80" i="1"/>
  <c r="O80" i="1" s="1"/>
  <c r="I80" i="1"/>
  <c r="K80" i="1" s="1"/>
  <c r="N79" i="1"/>
  <c r="M79" i="1"/>
  <c r="L79" i="1"/>
  <c r="O79" i="1" s="1"/>
  <c r="K79" i="1"/>
  <c r="I79" i="1"/>
  <c r="M78" i="1"/>
  <c r="N78" i="1" s="1"/>
  <c r="L78" i="1"/>
  <c r="O78" i="1" s="1"/>
  <c r="K78" i="1"/>
  <c r="I78" i="1"/>
  <c r="M77" i="1"/>
  <c r="N77" i="1" s="1"/>
  <c r="L77" i="1"/>
  <c r="O77" i="1" s="1"/>
  <c r="I77" i="1"/>
  <c r="K77" i="1" s="1"/>
  <c r="M76" i="1"/>
  <c r="N76" i="1" s="1"/>
  <c r="L76" i="1"/>
  <c r="O76" i="1" s="1"/>
  <c r="I76" i="1"/>
  <c r="K76" i="1" s="1"/>
  <c r="N75" i="1"/>
  <c r="M75" i="1"/>
  <c r="L75" i="1"/>
  <c r="O75" i="1" s="1"/>
  <c r="I75" i="1"/>
  <c r="K75" i="1" s="1"/>
  <c r="M74" i="1"/>
  <c r="N74" i="1" s="1"/>
  <c r="L74" i="1"/>
  <c r="O74" i="1" s="1"/>
  <c r="I74" i="1"/>
  <c r="K74" i="1" s="1"/>
  <c r="N73" i="1"/>
  <c r="M73" i="1"/>
  <c r="L73" i="1"/>
  <c r="O73" i="1" s="1"/>
  <c r="I73" i="1"/>
  <c r="K73" i="1" s="1"/>
  <c r="M72" i="1"/>
  <c r="N72" i="1" s="1"/>
  <c r="L72" i="1"/>
  <c r="O72" i="1" s="1"/>
  <c r="I72" i="1"/>
  <c r="K72" i="1" s="1"/>
  <c r="O71" i="1"/>
  <c r="N71" i="1"/>
  <c r="M71" i="1"/>
  <c r="L71" i="1"/>
  <c r="I71" i="1"/>
  <c r="K71" i="1" s="1"/>
  <c r="M70" i="1"/>
  <c r="N70" i="1" s="1"/>
  <c r="L70" i="1"/>
  <c r="O70" i="1" s="1"/>
  <c r="I70" i="1"/>
  <c r="K70" i="1" s="1"/>
  <c r="N69" i="1"/>
  <c r="M69" i="1"/>
  <c r="L69" i="1"/>
  <c r="O69" i="1" s="1"/>
  <c r="I69" i="1"/>
  <c r="K69" i="1" s="1"/>
  <c r="M68" i="1"/>
  <c r="N68" i="1" s="1"/>
  <c r="L68" i="1"/>
  <c r="O68" i="1" s="1"/>
  <c r="I68" i="1"/>
  <c r="K68" i="1" s="1"/>
  <c r="O67" i="1"/>
  <c r="N67" i="1"/>
  <c r="M67" i="1"/>
  <c r="L67" i="1"/>
  <c r="K67" i="1"/>
  <c r="I67" i="1"/>
  <c r="M66" i="1"/>
  <c r="N66" i="1" s="1"/>
  <c r="L66" i="1"/>
  <c r="O66" i="1" s="1"/>
  <c r="K66" i="1"/>
  <c r="I66" i="1"/>
  <c r="M65" i="1"/>
  <c r="N65" i="1" s="1"/>
  <c r="L65" i="1"/>
  <c r="O65" i="1" s="1"/>
  <c r="I65" i="1"/>
  <c r="K65" i="1" s="1"/>
  <c r="M64" i="1"/>
  <c r="N64" i="1" s="1"/>
  <c r="L64" i="1"/>
  <c r="O64" i="1" s="1"/>
  <c r="I64" i="1"/>
  <c r="K64" i="1" s="1"/>
  <c r="N62" i="1"/>
  <c r="I62" i="1" s="1"/>
  <c r="K62" i="1" s="1"/>
  <c r="M62" i="1"/>
  <c r="M61" i="1"/>
  <c r="N61" i="1" s="1"/>
  <c r="I61" i="1" s="1"/>
  <c r="K61" i="1" s="1"/>
  <c r="N60" i="1"/>
  <c r="I60" i="1" s="1"/>
  <c r="K60" i="1" s="1"/>
  <c r="M60" i="1"/>
  <c r="M59" i="1"/>
  <c r="N59" i="1" s="1"/>
  <c r="I59" i="1" s="1"/>
  <c r="K59" i="1" s="1"/>
  <c r="N58" i="1"/>
  <c r="I58" i="1" s="1"/>
  <c r="K58" i="1" s="1"/>
  <c r="M58" i="1"/>
  <c r="M57" i="1"/>
  <c r="N57" i="1" s="1"/>
  <c r="I57" i="1" s="1"/>
  <c r="K57" i="1" s="1"/>
  <c r="N56" i="1"/>
  <c r="I56" i="1" s="1"/>
  <c r="K56" i="1" s="1"/>
  <c r="M56" i="1"/>
  <c r="M55" i="1"/>
  <c r="N55" i="1" s="1"/>
  <c r="I55" i="1" s="1"/>
  <c r="K55" i="1" s="1"/>
  <c r="N54" i="1"/>
  <c r="M54" i="1"/>
  <c r="K54" i="1"/>
  <c r="M53" i="1"/>
  <c r="N53" i="1" s="1"/>
  <c r="I53" i="1" s="1"/>
  <c r="K53" i="1" s="1"/>
  <c r="M52" i="1"/>
  <c r="N52" i="1" s="1"/>
  <c r="I52" i="1" s="1"/>
  <c r="K52" i="1" s="1"/>
  <c r="M51" i="1"/>
  <c r="N51" i="1" s="1"/>
  <c r="I51" i="1" s="1"/>
  <c r="K51" i="1" s="1"/>
  <c r="M50" i="1"/>
  <c r="N50" i="1" s="1"/>
  <c r="I50" i="1" s="1"/>
  <c r="K50" i="1" s="1"/>
  <c r="M49" i="1"/>
  <c r="N49" i="1" s="1"/>
  <c r="K49" i="1"/>
  <c r="N48" i="1"/>
  <c r="M48" i="1"/>
  <c r="K48" i="1"/>
  <c r="N47" i="1"/>
  <c r="M47" i="1"/>
  <c r="K47" i="1"/>
  <c r="M46" i="1"/>
  <c r="N46" i="1" s="1"/>
  <c r="I46" i="1" s="1"/>
  <c r="K46" i="1" s="1"/>
  <c r="N45" i="1"/>
  <c r="I45" i="1" s="1"/>
  <c r="K45" i="1" s="1"/>
  <c r="M45" i="1"/>
  <c r="M44" i="1"/>
  <c r="N44" i="1" s="1"/>
  <c r="I44" i="1" s="1"/>
  <c r="K44" i="1" s="1"/>
  <c r="N43" i="1"/>
  <c r="I43" i="1" s="1"/>
  <c r="K43" i="1" s="1"/>
  <c r="M43" i="1"/>
  <c r="M42" i="1"/>
  <c r="N42" i="1" s="1"/>
  <c r="I42" i="1" s="1"/>
  <c r="K42" i="1" s="1"/>
  <c r="N41" i="1"/>
  <c r="I41" i="1" s="1"/>
  <c r="K41" i="1" s="1"/>
  <c r="M41" i="1"/>
  <c r="M40" i="1"/>
  <c r="N40" i="1" s="1"/>
  <c r="I40" i="1" s="1"/>
  <c r="K40" i="1" s="1"/>
  <c r="N39" i="1"/>
  <c r="I39" i="1" s="1"/>
  <c r="K39" i="1" s="1"/>
  <c r="M39" i="1"/>
  <c r="M38" i="1"/>
  <c r="N38" i="1" s="1"/>
  <c r="I38" i="1" s="1"/>
  <c r="K38" i="1" s="1"/>
  <c r="N37" i="1"/>
  <c r="I37" i="1" s="1"/>
  <c r="K37" i="1" s="1"/>
  <c r="M37" i="1"/>
  <c r="M35" i="1"/>
  <c r="N35" i="1" s="1"/>
  <c r="L35" i="1"/>
  <c r="I35" i="1"/>
  <c r="K35" i="1" s="1"/>
  <c r="M34" i="1"/>
  <c r="N34" i="1" s="1"/>
  <c r="L34" i="1"/>
  <c r="I34" i="1"/>
  <c r="K34" i="1" s="1"/>
  <c r="N33" i="1"/>
  <c r="M33" i="1"/>
  <c r="L33" i="1"/>
  <c r="I33" i="1"/>
  <c r="K33" i="1" s="1"/>
  <c r="M32" i="1"/>
  <c r="N32" i="1" s="1"/>
  <c r="L32" i="1"/>
  <c r="I32" i="1"/>
  <c r="K32" i="1" s="1"/>
  <c r="N31" i="1"/>
  <c r="M31" i="1"/>
  <c r="L31" i="1"/>
  <c r="I31" i="1"/>
  <c r="K31" i="1" s="1"/>
  <c r="N30" i="1"/>
  <c r="M30" i="1"/>
  <c r="L30" i="1"/>
  <c r="K30" i="1"/>
  <c r="I30" i="1"/>
  <c r="M29" i="1"/>
  <c r="N29" i="1" s="1"/>
  <c r="L29" i="1"/>
  <c r="K29" i="1"/>
  <c r="I29" i="1"/>
  <c r="M28" i="1"/>
  <c r="N28" i="1" s="1"/>
  <c r="L28" i="1"/>
  <c r="K28" i="1"/>
  <c r="I28" i="1"/>
  <c r="M27" i="1"/>
  <c r="N27" i="1" s="1"/>
  <c r="L27" i="1"/>
  <c r="I27" i="1"/>
  <c r="K27" i="1" s="1"/>
  <c r="M26" i="1"/>
  <c r="N26" i="1" s="1"/>
  <c r="L26" i="1"/>
  <c r="I26" i="1"/>
  <c r="K26" i="1" s="1"/>
  <c r="N25" i="1"/>
  <c r="M25" i="1"/>
  <c r="L25" i="1"/>
  <c r="I25" i="1"/>
  <c r="K25" i="1" s="1"/>
  <c r="M24" i="1"/>
  <c r="N24" i="1" s="1"/>
  <c r="L24" i="1"/>
  <c r="I24" i="1"/>
  <c r="K24" i="1" s="1"/>
  <c r="N23" i="1"/>
  <c r="M23" i="1"/>
  <c r="L23" i="1"/>
  <c r="I23" i="1"/>
  <c r="K23" i="1" s="1"/>
  <c r="N22" i="1"/>
  <c r="M22" i="1"/>
  <c r="L22" i="1"/>
  <c r="K22" i="1"/>
  <c r="I22" i="1"/>
  <c r="M21" i="1"/>
  <c r="N21" i="1" s="1"/>
  <c r="L21" i="1"/>
  <c r="K21" i="1"/>
  <c r="I21" i="1"/>
  <c r="M20" i="1"/>
  <c r="N20" i="1" s="1"/>
  <c r="L20" i="1"/>
  <c r="K20" i="1"/>
  <c r="I20" i="1"/>
  <c r="M19" i="1"/>
  <c r="N19" i="1" s="1"/>
  <c r="L19" i="1"/>
  <c r="I19" i="1"/>
  <c r="K19" i="1" s="1"/>
  <c r="M18" i="1"/>
  <c r="N18" i="1" s="1"/>
  <c r="L18" i="1"/>
  <c r="I18" i="1"/>
  <c r="K18" i="1" s="1"/>
  <c r="N17" i="1"/>
  <c r="M17" i="1"/>
  <c r="L17" i="1"/>
  <c r="I17" i="1"/>
  <c r="K17" i="1" s="1"/>
  <c r="M16" i="1"/>
  <c r="N16" i="1" s="1"/>
  <c r="L16" i="1"/>
  <c r="I16" i="1"/>
  <c r="K16" i="1" s="1"/>
  <c r="N15" i="1"/>
  <c r="M15" i="1"/>
  <c r="L15" i="1"/>
  <c r="I15" i="1"/>
  <c r="K15" i="1" s="1"/>
  <c r="N14" i="1"/>
  <c r="M14" i="1"/>
  <c r="L14" i="1"/>
  <c r="K14" i="1"/>
  <c r="I14" i="1"/>
  <c r="M13" i="1"/>
  <c r="N13" i="1" s="1"/>
  <c r="L13" i="1"/>
  <c r="K13" i="1"/>
  <c r="I13" i="1"/>
  <c r="M12" i="1"/>
  <c r="N12" i="1" s="1"/>
  <c r="L12" i="1"/>
  <c r="K12" i="1"/>
  <c r="I12" i="1"/>
  <c r="M11" i="1"/>
  <c r="N11" i="1" s="1"/>
  <c r="L11" i="1"/>
  <c r="I11" i="1"/>
  <c r="K11" i="1" s="1"/>
  <c r="M10" i="1"/>
  <c r="N10" i="1" s="1"/>
  <c r="L10" i="1"/>
  <c r="I10" i="1"/>
  <c r="K10" i="1" s="1"/>
  <c r="N9" i="1"/>
  <c r="M9" i="1"/>
  <c r="L9" i="1"/>
  <c r="I9" i="1"/>
  <c r="K9" i="1" s="1"/>
  <c r="M8" i="1"/>
  <c r="N8" i="1" s="1"/>
  <c r="L8" i="1"/>
  <c r="I8" i="1"/>
  <c r="K8" i="1" s="1"/>
  <c r="N6" i="1"/>
  <c r="I6" i="1" s="1"/>
  <c r="K6" i="1" s="1"/>
  <c r="M6" i="1"/>
  <c r="M5" i="1"/>
  <c r="N5" i="1" s="1"/>
  <c r="I5" i="1" s="1"/>
  <c r="K5" i="1" s="1"/>
  <c r="N4" i="1"/>
  <c r="I4" i="1" s="1"/>
  <c r="K4" i="1" s="1"/>
  <c r="M4" i="1"/>
  <c r="Q169" i="1" l="1"/>
  <c r="K169" i="1" s="1"/>
  <c r="Q171" i="1"/>
  <c r="K171" i="1" s="1"/>
  <c r="Q167" i="1"/>
  <c r="K167" i="1" s="1"/>
  <c r="Q175" i="1"/>
  <c r="K175" i="1" s="1"/>
  <c r="Q183" i="1"/>
  <c r="K183" i="1" s="1"/>
</calcChain>
</file>

<file path=xl/sharedStrings.xml><?xml version="1.0" encoding="utf-8"?>
<sst xmlns="http://schemas.openxmlformats.org/spreadsheetml/2006/main" count="1598" uniqueCount="466">
  <si>
    <t xml:space="preserve"> </t>
  </si>
  <si>
    <t>№</t>
  </si>
  <si>
    <t xml:space="preserve">Фамилия Имя Отчество  участника </t>
  </si>
  <si>
    <t>ОУ</t>
  </si>
  <si>
    <t>предмет</t>
  </si>
  <si>
    <t>Количество баллов</t>
  </si>
  <si>
    <t>Средняя/ суммарная оценка (оценка за работу)</t>
  </si>
  <si>
    <t>максим возможное кол-во баллов за работу</t>
  </si>
  <si>
    <t>% выполнения работы</t>
  </si>
  <si>
    <t>Э1</t>
  </si>
  <si>
    <t>Э2</t>
  </si>
  <si>
    <t>Э3</t>
  </si>
  <si>
    <t>Э4</t>
  </si>
  <si>
    <t>суммарная оценка</t>
  </si>
  <si>
    <t>Аюшеев Ардан Александрович</t>
  </si>
  <si>
    <t>МБОУ Шибертуйская СОШ</t>
  </si>
  <si>
    <t>право</t>
  </si>
  <si>
    <t>Савельев Илья Геннадьевич</t>
  </si>
  <si>
    <t>БСШ№2</t>
  </si>
  <si>
    <t>Ткачева Юлия Викторовна</t>
  </si>
  <si>
    <t>т</t>
  </si>
  <si>
    <t>пр</t>
  </si>
  <si>
    <t>т+пр</t>
  </si>
  <si>
    <t>Смолин Константин Дмитриевич</t>
  </si>
  <si>
    <t>МБОУ Мало-Куналейская СОШ</t>
  </si>
  <si>
    <t>ОБЖ-7-8</t>
  </si>
  <si>
    <t>Кавизин Максим Олегович</t>
  </si>
  <si>
    <t>Архипов Никита Павлович</t>
  </si>
  <si>
    <t>Базарова Минжина Жаргаловна</t>
  </si>
  <si>
    <t>Рабжаева Юлия Баторовна</t>
  </si>
  <si>
    <t>МБОУ Потанинская СОШ</t>
  </si>
  <si>
    <t>Шубина Виктория Сергеевна</t>
  </si>
  <si>
    <t>Будажапова Дари Баировна</t>
  </si>
  <si>
    <t>МБОУ Бичурская СОШ№5</t>
  </si>
  <si>
    <t>Идашина Арина Дмитриевна</t>
  </si>
  <si>
    <t>Пантелеева Анна Андреевна</t>
  </si>
  <si>
    <t>Семенюк Виктория Александровна</t>
  </si>
  <si>
    <t>Ткачёв Илья Алексеевич</t>
  </si>
  <si>
    <t>Истангулов Амир Булатович</t>
  </si>
  <si>
    <t>ОБЖ-9-11</t>
  </si>
  <si>
    <t>Богидаев Илья Максимович</t>
  </si>
  <si>
    <t>МБОУ Киретская СОШ</t>
  </si>
  <si>
    <t>Медведева Юлия Александровна</t>
  </si>
  <si>
    <t>МБОУ Бичурская СОШ№1</t>
  </si>
  <si>
    <t>Быкова Надежда Сергеевна</t>
  </si>
  <si>
    <t>Паньков Владимир Сергеевич</t>
  </si>
  <si>
    <t>Эрдынее Бато Владимирович</t>
  </si>
  <si>
    <t>Цыбенов Дмитрий Эрдэмович</t>
  </si>
  <si>
    <t>Сафонов Руслан Васильевич</t>
  </si>
  <si>
    <t>МБОУ Бичурская СОШ№2</t>
  </si>
  <si>
    <t>Савельев Сергей Алексеевич</t>
  </si>
  <si>
    <t>Михайлова Маргарита Юрьевна</t>
  </si>
  <si>
    <t>Цыдыпов Чингис Алексеевич</t>
  </si>
  <si>
    <t>Некипелов Иннокентий Петрович</t>
  </si>
  <si>
    <t>Разуваев Иван Владимирович</t>
  </si>
  <si>
    <t>Сизых Никита Максимович</t>
  </si>
  <si>
    <t>Конечных Роман Вячеславович</t>
  </si>
  <si>
    <t>Чистяков Иван Александрович</t>
  </si>
  <si>
    <t>Афанасьева Светлана</t>
  </si>
  <si>
    <t>Быкова Алина Александровна</t>
  </si>
  <si>
    <t>МБОУ Посельская СОШ</t>
  </si>
  <si>
    <t xml:space="preserve">химия -8 </t>
  </si>
  <si>
    <t>Алексеева Наталья Сергеевна</t>
  </si>
  <si>
    <t>Кудряшов Сергей Владимирович</t>
  </si>
  <si>
    <t>Бурдуковская Виктория Александровна</t>
  </si>
  <si>
    <t>Конюкова Кристина Евгеньевна</t>
  </si>
  <si>
    <t>Бибикова Альбина Дмитриевна</t>
  </si>
  <si>
    <t>Музыка Анна Николаевна</t>
  </si>
  <si>
    <t>Титова Валерия Алексеевна</t>
  </si>
  <si>
    <t>МБОУ Бичурская СОШ№4</t>
  </si>
  <si>
    <t>Рындина Мария Артемовна</t>
  </si>
  <si>
    <t>Наумова Дарья Константиновна</t>
  </si>
  <si>
    <t>химия -9</t>
  </si>
  <si>
    <t>Утенков Иван Викторович</t>
  </si>
  <si>
    <t>Селиванов Артем Евгеньевич</t>
  </si>
  <si>
    <t>Пастухова Мария Юрьевна</t>
  </si>
  <si>
    <t>Панькова Ариадна Юлиановна</t>
  </si>
  <si>
    <t>Жамсоева Адиса Жамсарановна</t>
  </si>
  <si>
    <t>Дульянинова Алина Алексеевна</t>
  </si>
  <si>
    <t>Федотова Анна Викторовна</t>
  </si>
  <si>
    <t>МБОУ Новосретинская СОШ</t>
  </si>
  <si>
    <t>Антонова Ярослава Алексеевна</t>
  </si>
  <si>
    <t>Юдина Дарья Алексеевна</t>
  </si>
  <si>
    <t>химия -10</t>
  </si>
  <si>
    <t>Бадмаев Эрдэни Алдарович</t>
  </si>
  <si>
    <t>Батомункуева Виктория Евгеньевна</t>
  </si>
  <si>
    <t>Чемитова Долгорма Дамбаевна</t>
  </si>
  <si>
    <t>Уралев Владислав Аркадьевич</t>
  </si>
  <si>
    <t>химия -11</t>
  </si>
  <si>
    <t>Якунина Дана Максимовна</t>
  </si>
  <si>
    <t>Плюснина Татьяна Алексеевна</t>
  </si>
  <si>
    <t>Муратов Алексей Александрович</t>
  </si>
  <si>
    <t>технология-7</t>
  </si>
  <si>
    <t>Сидинкина Светлана Андреевна</t>
  </si>
  <si>
    <t>Михайлова Анастасия Евгеньевна</t>
  </si>
  <si>
    <t>МБОУ Буйская СОШ</t>
  </si>
  <si>
    <t>Крупенникова Александра Андреевна</t>
  </si>
  <si>
    <t>Солтон Ангелина Меновна</t>
  </si>
  <si>
    <t>Кузнецова Елизавета Александровна</t>
  </si>
  <si>
    <t>Бессмольный Константин Иванович</t>
  </si>
  <si>
    <t>Бессмольный Максим Иванович</t>
  </si>
  <si>
    <t>Минчагин Алексей Васильевич</t>
  </si>
  <si>
    <t>Панькова Наталья Сергеевна</t>
  </si>
  <si>
    <t>Сидорова Юлия Викторовна</t>
  </si>
  <si>
    <t>Ткачева Татьяна Андреевна</t>
  </si>
  <si>
    <t>Савельева Арина Александровна</t>
  </si>
  <si>
    <t>Плюснин Сергей Александрович</t>
  </si>
  <si>
    <t>технология-8</t>
  </si>
  <si>
    <t>Смолин Кирилл Алексеевич</t>
  </si>
  <si>
    <t>Киршин Владислав Андреевич</t>
  </si>
  <si>
    <t>Безина Вероника Владимировна</t>
  </si>
  <si>
    <t>Сукнев Михаил Владимирович</t>
  </si>
  <si>
    <t>Бурцев Павел Александрович</t>
  </si>
  <si>
    <t>Малков Константин Евгеньевич</t>
  </si>
  <si>
    <t>Козин Даниил Викторович</t>
  </si>
  <si>
    <t>Иванов Никита Анатольевич</t>
  </si>
  <si>
    <t>Фомин Никита Андреевич</t>
  </si>
  <si>
    <t>технология-9</t>
  </si>
  <si>
    <t>Степанова Анастасия Дмитриевна</t>
  </si>
  <si>
    <t>Ткачева Дарья Андреевна</t>
  </si>
  <si>
    <t>Ситников Иван Олегович</t>
  </si>
  <si>
    <t>технология-10</t>
  </si>
  <si>
    <t>Гордеев Егор Александрович</t>
  </si>
  <si>
    <t>Попов Иван Андреевич</t>
  </si>
  <si>
    <t>Филиппова Елизавета Юрьевна</t>
  </si>
  <si>
    <t>МБОУ Окино-Ключевская СОШ</t>
  </si>
  <si>
    <t>Андронов Владислав Артемович</t>
  </si>
  <si>
    <t>технология-11</t>
  </si>
  <si>
    <t>Бадусев Никита Андреевич</t>
  </si>
  <si>
    <t>Ястребов Максим Владимирович</t>
  </si>
  <si>
    <t>Разуваева Анастасия Сергеевна</t>
  </si>
  <si>
    <t>МБОУ 'Окино-Ключевская СОШ'</t>
  </si>
  <si>
    <t>русский язык-7</t>
  </si>
  <si>
    <t>МБОУ 'Посельская СОШ</t>
  </si>
  <si>
    <t>Афанасьева Анастасия Андреевна</t>
  </si>
  <si>
    <t>МБОУ 'Потанинская СОШ'</t>
  </si>
  <si>
    <t>Сафонов Дмитрий Александрович</t>
  </si>
  <si>
    <t>МБОУ 'Киретская СОШ</t>
  </si>
  <si>
    <t>Гармажапов Доржо Амгаланович</t>
  </si>
  <si>
    <t>МБОУ 'Шибертуйская СОШ'</t>
  </si>
  <si>
    <t>МБОУ 'Бичурская СОШ №2'</t>
  </si>
  <si>
    <t>МБОУ 'Буйская СОШ'</t>
  </si>
  <si>
    <t>Перелыгина Алёна Алексеевна</t>
  </si>
  <si>
    <t>МБОУ 'Бичурская СОШ № 3'</t>
  </si>
  <si>
    <t>Устинова Виктория Сергеевна</t>
  </si>
  <si>
    <t>МБОУ "Гочитская СОШ</t>
  </si>
  <si>
    <t>русский язык - 8</t>
  </si>
  <si>
    <t>Маркинова Елена Дмитриевна</t>
  </si>
  <si>
    <t>МБОУ 'Мало-Куналейская СОШ'</t>
  </si>
  <si>
    <t>русский язык-8</t>
  </si>
  <si>
    <t>Быкова Алина Александровн</t>
  </si>
  <si>
    <t>МБОУ 'Посельская СОШ'</t>
  </si>
  <si>
    <t>Бурлаков Евгений Викторович</t>
  </si>
  <si>
    <t>МБОУ 'Билютайская ООШ'</t>
  </si>
  <si>
    <t>Судомойкин Владислав Сергеевич</t>
  </si>
  <si>
    <t>Дамьянова Юлия Баторовна</t>
  </si>
  <si>
    <t>Дондубон Анастасия Дугаровна</t>
  </si>
  <si>
    <t>МБОУ "Бичурская СОШ№5"</t>
  </si>
  <si>
    <t>Ткачёв Алексей Сергеевич</t>
  </si>
  <si>
    <t>МБОУ "Буйская СОШ"</t>
  </si>
  <si>
    <t>Абикенова Татьяна Ивановна</t>
  </si>
  <si>
    <t>Иванов Кирилл Владиславович</t>
  </si>
  <si>
    <t>МБОУ "Бичурская СОШ№3"</t>
  </si>
  <si>
    <t>Фалилеева Вероника Николаевна</t>
  </si>
  <si>
    <t>русский язык-9</t>
  </si>
  <si>
    <t>Шиханова Маргарита Ивановна</t>
  </si>
  <si>
    <t>МБОУ 'Бичурская СОШ№ 4'</t>
  </si>
  <si>
    <t>Лизунова Анастасия Максимовна</t>
  </si>
  <si>
    <t>МБОУ "Киретская СОШ"</t>
  </si>
  <si>
    <t>Куртошина Алена Васильевна</t>
  </si>
  <si>
    <t>Вильмова Виктория Викторовна</t>
  </si>
  <si>
    <t>Карелова Анастасия Анатольевна</t>
  </si>
  <si>
    <t>Зацепина Мария Ивановна</t>
  </si>
  <si>
    <t>МБОУ "Бичурская СОШ№ 2"</t>
  </si>
  <si>
    <t>Филиппова Светлана Витальевна</t>
  </si>
  <si>
    <t>русский язык-10</t>
  </si>
  <si>
    <t>Цыдыпова Юлия Юрьевна</t>
  </si>
  <si>
    <t>Бадмажапова Маргарита Булатовна</t>
  </si>
  <si>
    <t>Безина Кристина Владимировна</t>
  </si>
  <si>
    <t>Заруденский Александр Михайлович</t>
  </si>
  <si>
    <t>Иванова Виктория Алексеевна</t>
  </si>
  <si>
    <t>Патласова Дарья Алексеевна</t>
  </si>
  <si>
    <t>Ткачев Сергей Дмитриевич</t>
  </si>
  <si>
    <t>МБОУ "Бичурская СОШ№4</t>
  </si>
  <si>
    <t>Хамидулова Анна Алексеевна</t>
  </si>
  <si>
    <t>МБОУ "Потанинская СОШ"</t>
  </si>
  <si>
    <t>Цыбикмитова Елена Саяновна</t>
  </si>
  <si>
    <t>МБОУ "Шибертуйская СОШ"</t>
  </si>
  <si>
    <t>русский язык-11</t>
  </si>
  <si>
    <t>Лёвушкина Елизавета Олеговна</t>
  </si>
  <si>
    <t>Протасова Дарья Георгиевна</t>
  </si>
  <si>
    <t>Фалилеева Анастасия Георгиевна</t>
  </si>
  <si>
    <t>Лизунова Алена Руслановна</t>
  </si>
  <si>
    <t>Ястребова Елена Александровна</t>
  </si>
  <si>
    <t>МБОУ "Бичурская СОШ№2"</t>
  </si>
  <si>
    <t>Даргеева Долгора Баировна</t>
  </si>
  <si>
    <t>бурятский язык-8</t>
  </si>
  <si>
    <t>Саможапова Виктория Зориктуевн</t>
  </si>
  <si>
    <t>Дубданов Этигэл Цырендондокови</t>
  </si>
  <si>
    <t>бурятский язык-9</t>
  </si>
  <si>
    <t>Цыбикова Адиса Эрдэмовна</t>
  </si>
  <si>
    <t>Цыренова Сэлмэг Нима-Цыреновна</t>
  </si>
  <si>
    <t>Мусаева Сабина Фуадовна</t>
  </si>
  <si>
    <t>МБОУ "Бичцрская СОШ№1"</t>
  </si>
  <si>
    <t>экономика-11</t>
  </si>
  <si>
    <t>Сидорова Анастасия Александровна</t>
  </si>
  <si>
    <t>МБОУ "Окино-Ключевская СОШ"</t>
  </si>
  <si>
    <t>ср теор</t>
  </si>
  <si>
    <t>зачет теория</t>
  </si>
  <si>
    <t>зачет практика</t>
  </si>
  <si>
    <t xml:space="preserve">ИТОГ </t>
  </si>
  <si>
    <t>МБОУ "Мало-Куналейская СОШ"</t>
  </si>
  <si>
    <t>физическая культура-7</t>
  </si>
  <si>
    <t>Алимасова Виктория Владимировна</t>
  </si>
  <si>
    <t>Синицын Савва Алексеевич</t>
  </si>
  <si>
    <t>МБОУ 'Киретская СОШ'</t>
  </si>
  <si>
    <t>физическая культура-8</t>
  </si>
  <si>
    <t>Плюснина Ангелина Александровна</t>
  </si>
  <si>
    <t>Исроилова Камила Анваровна</t>
  </si>
  <si>
    <t>Тутубалина Мария Александровна</t>
  </si>
  <si>
    <t>Быков Кирилл Александрович</t>
  </si>
  <si>
    <t>Ястребова Наталья Алексевна</t>
  </si>
  <si>
    <t>физическая культура-9</t>
  </si>
  <si>
    <t>Савельев Иван Сергеевич</t>
  </si>
  <si>
    <t>МБОУ 'Бичурская СОШ № 2'</t>
  </si>
  <si>
    <t>Хлевова Алена Александровна</t>
  </si>
  <si>
    <t>Перелыгина Софья Геннадьевна</t>
  </si>
  <si>
    <t>Носкова Валерия Валерьевна</t>
  </si>
  <si>
    <t>Серявина Сабрина Сергеевна</t>
  </si>
  <si>
    <t>Астрихинская Мария Ивановна</t>
  </si>
  <si>
    <t>Разуваева Екатерина Леонидовна</t>
  </si>
  <si>
    <t>Ткачев Кирилл Андреевич</t>
  </si>
  <si>
    <t>МБОУ 'Бичурская СОШ № 1'</t>
  </si>
  <si>
    <t>Николаев Максим Константинови</t>
  </si>
  <si>
    <t>Ефимов Никита Денисович</t>
  </si>
  <si>
    <t>Белых Андрей Григорьевич</t>
  </si>
  <si>
    <t>Тирских Елизавета Артемовна</t>
  </si>
  <si>
    <t>Новокрещенных Артем Антонович</t>
  </si>
  <si>
    <t>Алимасова Арина Сергеевна</t>
  </si>
  <si>
    <t>Никольская Софья Анатольевна</t>
  </si>
  <si>
    <t>Кобылкина Таисия Леонидовна</t>
  </si>
  <si>
    <t>Николаенко Иван Васильевич</t>
  </si>
  <si>
    <t>Воронцова Алина Сергеевна</t>
  </si>
  <si>
    <t>Грудинин Кирилл Андреевич</t>
  </si>
  <si>
    <t>физическая культура-10</t>
  </si>
  <si>
    <t>Желяков Кирилл Максимович</t>
  </si>
  <si>
    <t>МБОУ "Бичурская СОШ№1"</t>
  </si>
  <si>
    <t>Тирских Никита Михайлович</t>
  </si>
  <si>
    <t>Савельев Дмитрий Евгеньевич</t>
  </si>
  <si>
    <t>Эрдынеев Бато Владимирович</t>
  </si>
  <si>
    <t>Калашникова Екатерина Алексеевна</t>
  </si>
  <si>
    <t>физическая культура-11</t>
  </si>
  <si>
    <t>Быков Иван Георгиевич</t>
  </si>
  <si>
    <t>Чистяков Иван Александрови</t>
  </si>
  <si>
    <t>Ткачева Екатерина Андреевна</t>
  </si>
  <si>
    <t>Михайлов Даниил Владимирович</t>
  </si>
  <si>
    <t>Доржиева Аюна Аюровна</t>
  </si>
  <si>
    <t>Бадмаева Марина Баторорвна</t>
  </si>
  <si>
    <t>Афанасьев Михаил Сергеевич</t>
  </si>
  <si>
    <t>математика-7</t>
  </si>
  <si>
    <t>Андронов Станислав Олегович</t>
  </si>
  <si>
    <t>Гуляев Руслан Юрьевич</t>
  </si>
  <si>
    <t>Гашева Елизавета Евгеньевна</t>
  </si>
  <si>
    <t>Иванов Константин Евгеньевич</t>
  </si>
  <si>
    <t>Иванов Антон Сергеевич</t>
  </si>
  <si>
    <t>Морозов Дмитрий Сергеевич</t>
  </si>
  <si>
    <t>Афанасьева Анастасия Владимировна</t>
  </si>
  <si>
    <t>МБОУ "Новосретинская СОШ"</t>
  </si>
  <si>
    <t>математика-9</t>
  </si>
  <si>
    <t>Плюснина Мария Николаевна</t>
  </si>
  <si>
    <t>МБОУ "Посельская СОШ"</t>
  </si>
  <si>
    <t>Чекина Диана Артёмовна</t>
  </si>
  <si>
    <t>математика-8</t>
  </si>
  <si>
    <t>Коноваленкова Алина Александровн</t>
  </si>
  <si>
    <t>Сутурина Арина Викторовн</t>
  </si>
  <si>
    <t>Астрихинская Мария Александровна</t>
  </si>
  <si>
    <t>Павлов Виталий Сергеевич</t>
  </si>
  <si>
    <t>Борзых Кирилл Алексеевич</t>
  </si>
  <si>
    <t>Ястребова Наталья Алексеевна</t>
  </si>
  <si>
    <t>Смолина Надежда Александровна</t>
  </si>
  <si>
    <t>математика-10</t>
  </si>
  <si>
    <t>Низовцева Анастасия Борисовна</t>
  </si>
  <si>
    <t>Алексеева Виктория Алексеевна</t>
  </si>
  <si>
    <t>Михайлова Маргарита Юрьевн</t>
  </si>
  <si>
    <t>Трунева Евгения Игоревна</t>
  </si>
  <si>
    <t>Санжиева Саяна Баировна</t>
  </si>
  <si>
    <t>математика-11</t>
  </si>
  <si>
    <t>Слепнева Надежда Андреевна</t>
  </si>
  <si>
    <t>Ткачева Юлия Викторовн</t>
  </si>
  <si>
    <t>экология 9</t>
  </si>
  <si>
    <t>Иванова Анастасия Викторовна</t>
  </si>
  <si>
    <t>экология 10</t>
  </si>
  <si>
    <t>Гармаев Ардан Бадмаевич</t>
  </si>
  <si>
    <t>экология 11</t>
  </si>
  <si>
    <t>Цыбикжапова Зоригма Очировна</t>
  </si>
  <si>
    <t>обществознание - 7</t>
  </si>
  <si>
    <t>Бурцева Дарья Николаевна</t>
  </si>
  <si>
    <t>обществознание - 8</t>
  </si>
  <si>
    <t>Лизунов Александр Альбертович</t>
  </si>
  <si>
    <t>МБОУ 'Гочитская СОШ'</t>
  </si>
  <si>
    <t>Слепнева Анастасия Алексеевна</t>
  </si>
  <si>
    <t>Рындина Мария Артёмовна</t>
  </si>
  <si>
    <t>обществознание - 9</t>
  </si>
  <si>
    <t>Тимофеева Анна Владимировна</t>
  </si>
  <si>
    <t>Васильева Валерия Евгеньевна</t>
  </si>
  <si>
    <t>обществознание - 10</t>
  </si>
  <si>
    <t>Карасёва Мария Михайловна</t>
  </si>
  <si>
    <t>МБОУ 'Еланская СОШ'</t>
  </si>
  <si>
    <t>Ткачёв Сергей Дмитриевич</t>
  </si>
  <si>
    <t>Богидаева Кристина Максимовна</t>
  </si>
  <si>
    <t>Попова Софья Алексеевна</t>
  </si>
  <si>
    <t>обществознание - 11</t>
  </si>
  <si>
    <t>Кириллова Варвара Павловна</t>
  </si>
  <si>
    <t>Артюкова Анастасия Алексеевна</t>
  </si>
  <si>
    <t>география - 7</t>
  </si>
  <si>
    <t>Климов Артём Алексеевич</t>
  </si>
  <si>
    <t>Ткачёва Татьяна Андреевна</t>
  </si>
  <si>
    <t>Авдеева Нина Александровна</t>
  </si>
  <si>
    <t>МБОУ 'Новосретенская СОШ'</t>
  </si>
  <si>
    <t>география - 8</t>
  </si>
  <si>
    <t>Селецкий Александр Александрович</t>
  </si>
  <si>
    <t>Панькова Анастасия Александровна</t>
  </si>
  <si>
    <t>Гладинов Олег Николаевич</t>
  </si>
  <si>
    <t>Сафонов Никита Георгиевич</t>
  </si>
  <si>
    <t>география - 9</t>
  </si>
  <si>
    <t>Коноваленкова Алина Александровна</t>
  </si>
  <si>
    <t>Быкова Кристина Игоревна</t>
  </si>
  <si>
    <t>Паньков Антон Александрович</t>
  </si>
  <si>
    <t>Перелыгин Егор Алексеевич</t>
  </si>
  <si>
    <t>география - 10</t>
  </si>
  <si>
    <t>Селиванов Андрей Владимирович</t>
  </si>
  <si>
    <t>Попова Кристина Алексеевна</t>
  </si>
  <si>
    <t>Щербакова Елизавета Павловна</t>
  </si>
  <si>
    <t>МБОУ 'Бичурская СОШ №1'</t>
  </si>
  <si>
    <t>география - 11</t>
  </si>
  <si>
    <t>Пойманова Дарья Александровна</t>
  </si>
  <si>
    <t>Павлова Елена Александровна</t>
  </si>
  <si>
    <t>Ян Ольга Цзыньгоевна</t>
  </si>
  <si>
    <t>МБОУ " Бичурская СОШ№1"</t>
  </si>
  <si>
    <t>МХК-8</t>
  </si>
  <si>
    <t>Сутурина Арина Викторовна</t>
  </si>
  <si>
    <t>МБОУ " Мало-Куналейская СОШ"</t>
  </si>
  <si>
    <t>МХК-9</t>
  </si>
  <si>
    <t>МХК-10</t>
  </si>
  <si>
    <t>МХК-11</t>
  </si>
  <si>
    <t>Валихматова Валентина Андреевна</t>
  </si>
  <si>
    <t>английский язык - 7</t>
  </si>
  <si>
    <t>Дугаржапова Арьяна Евгеньевна</t>
  </si>
  <si>
    <t>Куприянова Полина Андреевна</t>
  </si>
  <si>
    <t>Ткачева Юлия Алексеевна</t>
  </si>
  <si>
    <t>Тюрюханова Ангелина Денисовна</t>
  </si>
  <si>
    <t>английский язык - 8</t>
  </si>
  <si>
    <t>Протасова Анна Ивановна</t>
  </si>
  <si>
    <t>Бадмажапов Тамир Иванович</t>
  </si>
  <si>
    <t>английский язык - 9</t>
  </si>
  <si>
    <t>Быков Артем Александрович</t>
  </si>
  <si>
    <t>Павлова Елена Викторовна</t>
  </si>
  <si>
    <t>Песков Евгений Витальевич</t>
  </si>
  <si>
    <t>Акатова Анна Николаевна</t>
  </si>
  <si>
    <t>английский язык - 10</t>
  </si>
  <si>
    <t>Кицелева Олеся Алексеевна</t>
  </si>
  <si>
    <t>Ильинова Дарья Викторовна</t>
  </si>
  <si>
    <t>английский язык - 11</t>
  </si>
  <si>
    <t>Перелыгина Александра Евгеньевна</t>
  </si>
  <si>
    <t>Покацкий Иван Андреевич</t>
  </si>
  <si>
    <t>Ткачёва Юлия Викторовна</t>
  </si>
  <si>
    <t>Петрова Олеся Алексеевна</t>
  </si>
  <si>
    <t>История Бурятии-10</t>
  </si>
  <si>
    <t>Лебедев Дмитрий Денисович</t>
  </si>
  <si>
    <t>История Бурятии-11</t>
  </si>
  <si>
    <t>Биология-7</t>
  </si>
  <si>
    <t>Далхаева Нарана Батоевна</t>
  </si>
  <si>
    <t>Митыпова Алиса Вячеславовна</t>
  </si>
  <si>
    <t>Селиванова Алёна Сергеевна</t>
  </si>
  <si>
    <t>Унагаева Елизавета Михайловна</t>
  </si>
  <si>
    <t>Цыдыпов Аюр Дамбаевич</t>
  </si>
  <si>
    <t>Биология-8</t>
  </si>
  <si>
    <t>Беляева Елизавета Дмитриевна</t>
  </si>
  <si>
    <t>Афанасьева Наталья Владимировна</t>
  </si>
  <si>
    <t>Биология-9</t>
  </si>
  <si>
    <t>МБОУ 'Бичурская СОШ № 5'</t>
  </si>
  <si>
    <t>Селиванова Елизавета Андреевна</t>
  </si>
  <si>
    <t>Биология-10</t>
  </si>
  <si>
    <t>Скубиев Кирилл Васильевич</t>
  </si>
  <si>
    <t>Бадмаева Марина Баторовна</t>
  </si>
  <si>
    <t>Биология-11</t>
  </si>
  <si>
    <t>Грудева Арина Константиновна</t>
  </si>
  <si>
    <t>Павлова Елена Алксандровна</t>
  </si>
  <si>
    <t>Перевалова Юлия Владимировна</t>
  </si>
  <si>
    <t>Сидоров Андрей Николаевич</t>
  </si>
  <si>
    <t>Тарбеева Евгения Алексеевна</t>
  </si>
  <si>
    <t>Чеусова Лиана Александровна</t>
  </si>
  <si>
    <t>Бурцев Константин Александрович</t>
  </si>
  <si>
    <t>ибирательное право</t>
  </si>
  <si>
    <t>физика - 7</t>
  </si>
  <si>
    <t>Музыка Валентина Николаевна</t>
  </si>
  <si>
    <t>Паньков Виктор Сергеевич</t>
  </si>
  <si>
    <t>Платонова Ульяна Игоревна</t>
  </si>
  <si>
    <t>Рындина Дарья Артемовна</t>
  </si>
  <si>
    <t>МБОУ "Бичурская СОШ№4"</t>
  </si>
  <si>
    <t>физика - 8</t>
  </si>
  <si>
    <t>Гнеушев Илья Юрьевич</t>
  </si>
  <si>
    <t>Разуваев Денис Викторович</t>
  </si>
  <si>
    <t>Сергеева Валерия Максимовна</t>
  </si>
  <si>
    <t>физика - 9</t>
  </si>
  <si>
    <t>Гаврилов Кирилл Борисович</t>
  </si>
  <si>
    <t>Крупенникова Таисия Андреевна</t>
  </si>
  <si>
    <t>Перелыгина Ксения Сергеевна</t>
  </si>
  <si>
    <t>Ткачев Иван</t>
  </si>
  <si>
    <t>Григорьев Андрей Григорьевич</t>
  </si>
  <si>
    <t>физика - 10</t>
  </si>
  <si>
    <t>Коробенков Леонид Сергеевич</t>
  </si>
  <si>
    <t>Куклин Павел Олегович</t>
  </si>
  <si>
    <t>Пантелеев Андрей Владимирович</t>
  </si>
  <si>
    <t>физика - 11</t>
  </si>
  <si>
    <t>Бутакова Алина Алексеевна</t>
  </si>
  <si>
    <t>литература-7</t>
  </si>
  <si>
    <t>Слепнева Юлия Павловна</t>
  </si>
  <si>
    <t>Басанова Елизавета Александровна</t>
  </si>
  <si>
    <t>литература-8</t>
  </si>
  <si>
    <t>Онохова Александра Александровна</t>
  </si>
  <si>
    <t>Алексеев Дмитрий Александрович</t>
  </si>
  <si>
    <t>литература-9</t>
  </si>
  <si>
    <t>Очирова Адиса Баировна</t>
  </si>
  <si>
    <t>Старожилова Вера Александровна</t>
  </si>
  <si>
    <t>литература-10</t>
  </si>
  <si>
    <t>Корнев Даниил Алексеевич</t>
  </si>
  <si>
    <t>литература-11</t>
  </si>
  <si>
    <t>история -7</t>
  </si>
  <si>
    <t>Каширин Кирилл Евгеньевич</t>
  </si>
  <si>
    <t>Мужанова Александра Олеговна</t>
  </si>
  <si>
    <t>Петров Илья Евгеньевич</t>
  </si>
  <si>
    <t>Скуратова Ксения Алексеевна</t>
  </si>
  <si>
    <t>Белых Дарья Алексеевна</t>
  </si>
  <si>
    <t>история -8</t>
  </si>
  <si>
    <t>Васильева Виктория Петровна</t>
  </si>
  <si>
    <t>Васильева Нелли Александровна</t>
  </si>
  <si>
    <t>Синицын Константин Сергеевич</t>
  </si>
  <si>
    <t>Андреева Валерия Анатольевна</t>
  </si>
  <si>
    <t>история -9</t>
  </si>
  <si>
    <t>Алексеева Валерия Алексеевна</t>
  </si>
  <si>
    <t>история -10</t>
  </si>
  <si>
    <t>Чемитова Долгора Дамбаевна</t>
  </si>
  <si>
    <t>история -11</t>
  </si>
  <si>
    <t>Плюснин Константин Александрович</t>
  </si>
  <si>
    <t>Хохрякова Софья Павловна</t>
  </si>
  <si>
    <t>МБОУ Бичурская СОШ №1</t>
  </si>
  <si>
    <t>МБОУ Бичурская СОШ №2</t>
  </si>
  <si>
    <t>МБОУ Бичурская СОШ №3</t>
  </si>
  <si>
    <t>МБОУ Бичурская СОШ №4</t>
  </si>
  <si>
    <t>МБОУ Бичурская СОШ №5</t>
  </si>
  <si>
    <t>МБОУ Мало Куналейская СОШ</t>
  </si>
  <si>
    <t>МБОУ Новосретенская СОШ</t>
  </si>
  <si>
    <t>МБОУ Гочитская СОШ</t>
  </si>
  <si>
    <t>МБОУ Еланская СОШ</t>
  </si>
  <si>
    <t>МБОУ Билютайская ООШ</t>
  </si>
  <si>
    <t>МБОУ Верхне-Мангиртуйская ООШ</t>
  </si>
  <si>
    <t>количество победителей и призеров ВСЕГО</t>
  </si>
  <si>
    <t>результативность участия</t>
  </si>
  <si>
    <t>количество победителей и призеров в 2-х и более предметах</t>
  </si>
  <si>
    <t>кол-во участников по предметам</t>
  </si>
  <si>
    <t>фактически участниников</t>
  </si>
  <si>
    <t>муниципальный этап</t>
  </si>
  <si>
    <t>региональный этап</t>
  </si>
  <si>
    <t>кол-во участников по предметам допушенно</t>
  </si>
  <si>
    <t>кол-во участников по предметам фактически участвовали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</si>
</sst>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>
    <font>
      <sz val="10"/>
      <color rgb="FF000000"/>
      <name val="Arial"/>
    </font>
    <font>
      <sz val="12"/>
      <color theme="1"/>
      <name val="Arial"/>
    </font>
    <font>
      <sz val="10"/>
      <name val="Arial"/>
    </font>
    <font>
      <sz val="10"/>
      <color theme="1"/>
      <name val="Arial"/>
    </font>
    <font>
      <sz val="11"/>
      <color rgb="FF333333"/>
      <name val="Helvetica"/>
    </font>
    <font>
      <sz val="11"/>
      <color rgb="FF333333"/>
      <name val="Arial"/>
    </font>
    <font>
      <sz val="11"/>
      <color theme="1"/>
      <name val="Arial"/>
    </font>
    <font>
      <sz val="11"/>
      <color rgb="FF333333"/>
      <name val="Times New Roman"/>
    </font>
    <font>
      <sz val="11"/>
      <color rgb="FF337AB7"/>
      <name val="Arial"/>
    </font>
    <font>
      <sz val="11"/>
      <color rgb="FF434343"/>
      <name val="Helvetica Neue"/>
    </font>
    <font>
      <sz val="10"/>
      <color theme="1"/>
      <name val="Times New Roman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rgb="FFD9D2E9"/>
        <bgColor rgb="FFD9D2E9"/>
      </patternFill>
    </fill>
    <fill>
      <patternFill patternType="solid">
        <fgColor rgb="FFADFF2F"/>
        <bgColor rgb="FFADFF2F"/>
      </patternFill>
    </fill>
    <fill>
      <patternFill patternType="solid">
        <fgColor rgb="FFFFF2CC"/>
        <bgColor rgb="FFFFF2CC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F4CCCC"/>
        <bgColor rgb="FFF4CCCC"/>
      </patternFill>
    </fill>
    <fill>
      <patternFill patternType="solid">
        <fgColor rgb="FFC9DAF8"/>
        <bgColor rgb="FFC9DAF8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9FC5E8"/>
        <bgColor rgb="FF9FC5E8"/>
      </patternFill>
    </fill>
    <fill>
      <patternFill patternType="solid">
        <fgColor rgb="FFFFFF00"/>
        <bgColor rgb="FFFFFF00"/>
      </patternFill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  <fill>
      <patternFill patternType="solid">
        <fgColor rgb="FF4A86E8"/>
        <bgColor rgb="FF4A86E8"/>
      </patternFill>
    </fill>
    <fill>
      <patternFill patternType="solid">
        <fgColor rgb="FF6AA84F"/>
        <bgColor rgb="FF6AA84F"/>
      </patternFill>
    </fill>
    <fill>
      <patternFill patternType="solid">
        <fgColor rgb="FFB6D7A8"/>
        <bgColor rgb="FFB6D7A8"/>
      </patternFill>
    </fill>
    <fill>
      <patternFill patternType="solid">
        <fgColor rgb="FFC27BA0"/>
        <bgColor rgb="FFC27BA0"/>
      </patternFill>
    </fill>
    <fill>
      <patternFill patternType="solid">
        <fgColor rgb="FFF5F5F5"/>
        <bgColor rgb="FFF5F5F5"/>
      </patternFill>
    </fill>
    <fill>
      <patternFill patternType="solid">
        <fgColor rgb="FFA2C4C9"/>
        <bgColor rgb="FFA2C4C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3" fillId="0" borderId="1" xfId="0" applyFont="1" applyBorder="1" applyAlignment="1"/>
    <xf numFmtId="0" fontId="3" fillId="0" borderId="2" xfId="0" applyFont="1" applyBorder="1"/>
    <xf numFmtId="0" fontId="3" fillId="0" borderId="2" xfId="0" applyFont="1" applyBorder="1" applyAlignment="1"/>
    <xf numFmtId="10" fontId="3" fillId="0" borderId="2" xfId="0" applyNumberFormat="1" applyFont="1" applyBorder="1"/>
    <xf numFmtId="0" fontId="3" fillId="0" borderId="0" xfId="0" applyFont="1" applyAlignment="1"/>
    <xf numFmtId="0" fontId="4" fillId="0" borderId="0" xfId="0" applyFont="1" applyAlignment="1"/>
    <xf numFmtId="10" fontId="3" fillId="0" borderId="1" xfId="0" applyNumberFormat="1" applyFont="1" applyBorder="1"/>
    <xf numFmtId="0" fontId="3" fillId="0" borderId="0" xfId="0" applyFont="1"/>
    <xf numFmtId="0" fontId="4" fillId="0" borderId="0" xfId="0" applyFont="1" applyAlignment="1">
      <alignment vertical="top"/>
    </xf>
    <xf numFmtId="0" fontId="3" fillId="0" borderId="1" xfId="0" applyFont="1" applyBorder="1"/>
    <xf numFmtId="0" fontId="3" fillId="2" borderId="1" xfId="0" applyFont="1" applyFill="1" applyBorder="1" applyAlignment="1"/>
    <xf numFmtId="0" fontId="5" fillId="2" borderId="0" xfId="0" applyFont="1" applyFill="1" applyAlignme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0" fontId="3" fillId="2" borderId="1" xfId="0" applyNumberFormat="1" applyFont="1" applyFill="1" applyBorder="1"/>
    <xf numFmtId="10" fontId="3" fillId="0" borderId="0" xfId="0" applyNumberFormat="1" applyFont="1"/>
    <xf numFmtId="0" fontId="5" fillId="0" borderId="1" xfId="0" applyFont="1" applyBorder="1" applyAlignment="1"/>
    <xf numFmtId="0" fontId="6" fillId="0" borderId="1" xfId="0" applyFont="1" applyBorder="1" applyAlignment="1"/>
    <xf numFmtId="0" fontId="5" fillId="0" borderId="1" xfId="0" applyFont="1" applyBorder="1" applyAlignment="1"/>
    <xf numFmtId="0" fontId="7" fillId="0" borderId="0" xfId="0" applyFont="1" applyAlignment="1"/>
    <xf numFmtId="0" fontId="5" fillId="3" borderId="1" xfId="0" applyFont="1" applyFill="1" applyBorder="1" applyAlignment="1"/>
    <xf numFmtId="0" fontId="5" fillId="4" borderId="1" xfId="0" applyFont="1" applyFill="1" applyBorder="1" applyAlignment="1"/>
    <xf numFmtId="0" fontId="5" fillId="4" borderId="1" xfId="0" applyFont="1" applyFill="1" applyBorder="1" applyAlignment="1">
      <alignment horizontal="center"/>
    </xf>
    <xf numFmtId="0" fontId="3" fillId="4" borderId="0" xfId="0" applyFont="1" applyFill="1"/>
    <xf numFmtId="0" fontId="5" fillId="4" borderId="1" xfId="0" applyFont="1" applyFill="1" applyBorder="1" applyAlignment="1">
      <alignment vertical="top"/>
    </xf>
    <xf numFmtId="0" fontId="3" fillId="5" borderId="1" xfId="0" applyFont="1" applyFill="1" applyBorder="1" applyAlignment="1"/>
    <xf numFmtId="0" fontId="5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8" fillId="6" borderId="0" xfId="0" applyFont="1" applyFill="1" applyAlignment="1"/>
    <xf numFmtId="0" fontId="5" fillId="7" borderId="1" xfId="0" applyFont="1" applyFill="1" applyBorder="1" applyAlignment="1"/>
    <xf numFmtId="0" fontId="5" fillId="7" borderId="1" xfId="0" applyFont="1" applyFill="1" applyBorder="1" applyAlignment="1">
      <alignment vertical="top"/>
    </xf>
    <xf numFmtId="0" fontId="5" fillId="8" borderId="1" xfId="0" applyFont="1" applyFill="1" applyBorder="1" applyAlignment="1"/>
    <xf numFmtId="0" fontId="5" fillId="8" borderId="1" xfId="0" applyFont="1" applyFill="1" applyBorder="1" applyAlignment="1">
      <alignment wrapText="1"/>
    </xf>
    <xf numFmtId="0" fontId="3" fillId="9" borderId="0" xfId="0" applyFont="1" applyFill="1"/>
    <xf numFmtId="4" fontId="3" fillId="0" borderId="1" xfId="0" applyNumberFormat="1" applyFont="1" applyBorder="1"/>
    <xf numFmtId="0" fontId="3" fillId="8" borderId="1" xfId="0" applyFont="1" applyFill="1" applyBorder="1" applyAlignment="1"/>
    <xf numFmtId="0" fontId="5" fillId="8" borderId="1" xfId="0" applyFont="1" applyFill="1" applyBorder="1" applyAlignment="1">
      <alignment vertical="top"/>
    </xf>
    <xf numFmtId="0" fontId="9" fillId="8" borderId="0" xfId="0" applyFont="1" applyFill="1" applyAlignment="1"/>
    <xf numFmtId="0" fontId="7" fillId="10" borderId="1" xfId="0" applyFont="1" applyFill="1" applyBorder="1" applyAlignment="1"/>
    <xf numFmtId="0" fontId="10" fillId="0" borderId="1" xfId="0" applyFont="1" applyBorder="1" applyAlignment="1"/>
    <xf numFmtId="0" fontId="10" fillId="0" borderId="1" xfId="0" applyFont="1" applyBorder="1"/>
    <xf numFmtId="10" fontId="10" fillId="0" borderId="1" xfId="0" applyNumberFormat="1" applyFont="1" applyBorder="1"/>
    <xf numFmtId="0" fontId="7" fillId="10" borderId="1" xfId="0" applyFont="1" applyFill="1" applyBorder="1" applyAlignment="1">
      <alignment vertical="top"/>
    </xf>
    <xf numFmtId="0" fontId="7" fillId="0" borderId="1" xfId="0" applyFont="1" applyBorder="1" applyAlignment="1"/>
    <xf numFmtId="0" fontId="3" fillId="6" borderId="1" xfId="0" applyFont="1" applyFill="1" applyBorder="1" applyAlignment="1"/>
    <xf numFmtId="0" fontId="3" fillId="11" borderId="0" xfId="0" applyFont="1" applyFill="1"/>
    <xf numFmtId="0" fontId="5" fillId="9" borderId="1" xfId="0" applyFont="1" applyFill="1" applyBorder="1" applyAlignment="1"/>
    <xf numFmtId="0" fontId="3" fillId="9" borderId="1" xfId="0" applyFont="1" applyFill="1" applyBorder="1" applyAlignment="1"/>
    <xf numFmtId="0" fontId="3" fillId="12" borderId="0" xfId="0" applyFont="1" applyFill="1"/>
    <xf numFmtId="0" fontId="5" fillId="12" borderId="1" xfId="0" applyFont="1" applyFill="1" applyBorder="1" applyAlignment="1">
      <alignment vertical="top"/>
    </xf>
    <xf numFmtId="0" fontId="5" fillId="13" borderId="1" xfId="0" applyFont="1" applyFill="1" applyBorder="1" applyAlignment="1">
      <alignment vertical="top"/>
    </xf>
    <xf numFmtId="0" fontId="5" fillId="13" borderId="1" xfId="0" applyFont="1" applyFill="1" applyBorder="1" applyAlignment="1">
      <alignment vertical="top"/>
    </xf>
    <xf numFmtId="0" fontId="5" fillId="14" borderId="1" xfId="0" applyFont="1" applyFill="1" applyBorder="1" applyAlignment="1">
      <alignment vertical="top"/>
    </xf>
    <xf numFmtId="0" fontId="5" fillId="14" borderId="1" xfId="0" applyFont="1" applyFill="1" applyBorder="1" applyAlignment="1">
      <alignment vertical="top"/>
    </xf>
    <xf numFmtId="0" fontId="3" fillId="0" borderId="0" xfId="0" applyFont="1"/>
    <xf numFmtId="0" fontId="5" fillId="12" borderId="1" xfId="0" applyFont="1" applyFill="1" applyBorder="1" applyAlignment="1"/>
    <xf numFmtId="0" fontId="3" fillId="15" borderId="0" xfId="0" applyFont="1" applyFill="1"/>
    <xf numFmtId="1" fontId="3" fillId="0" borderId="1" xfId="0" applyNumberFormat="1" applyFont="1" applyBorder="1" applyAlignment="1"/>
    <xf numFmtId="0" fontId="3" fillId="16" borderId="0" xfId="0" applyFont="1" applyFill="1"/>
    <xf numFmtId="0" fontId="5" fillId="17" borderId="1" xfId="0" applyFont="1" applyFill="1" applyBorder="1" applyAlignment="1">
      <alignment vertical="top"/>
    </xf>
    <xf numFmtId="0" fontId="5" fillId="14" borderId="1" xfId="0" applyFont="1" applyFill="1" applyBorder="1" applyAlignment="1">
      <alignment vertical="top"/>
    </xf>
    <xf numFmtId="0" fontId="5" fillId="18" borderId="1" xfId="0" applyFont="1" applyFill="1" applyBorder="1" applyAlignment="1">
      <alignment vertical="top"/>
    </xf>
    <xf numFmtId="0" fontId="3" fillId="18" borderId="1" xfId="0" applyFont="1" applyFill="1" applyBorder="1" applyAlignment="1"/>
    <xf numFmtId="0" fontId="5" fillId="18" borderId="0" xfId="0" applyFont="1" applyFill="1" applyAlignment="1"/>
    <xf numFmtId="0" fontId="5" fillId="19" borderId="1" xfId="0" applyFont="1" applyFill="1" applyBorder="1" applyAlignment="1">
      <alignment vertical="top"/>
    </xf>
    <xf numFmtId="0" fontId="5" fillId="19" borderId="1" xfId="0" applyFont="1" applyFill="1" applyBorder="1" applyAlignment="1">
      <alignment vertical="top"/>
    </xf>
    <xf numFmtId="0" fontId="5" fillId="20" borderId="1" xfId="0" applyFont="1" applyFill="1" applyBorder="1" applyAlignment="1">
      <alignment vertical="top"/>
    </xf>
    <xf numFmtId="0" fontId="0" fillId="0" borderId="4" xfId="0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12" fillId="21" borderId="4" xfId="0" applyFont="1" applyFill="1" applyBorder="1" applyAlignment="1"/>
    <xf numFmtId="0" fontId="12" fillId="0" borderId="4" xfId="0" applyFont="1" applyBorder="1" applyAlignment="1">
      <alignment horizontal="center" wrapText="1"/>
    </xf>
    <xf numFmtId="164" fontId="12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vertical="top" wrapText="1"/>
    </xf>
    <xf numFmtId="0" fontId="2" fillId="0" borderId="3" xfId="0" applyFont="1" applyBorder="1"/>
    <xf numFmtId="0" fontId="2" fillId="0" borderId="2" xfId="0" applyFont="1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11" fillId="0" borderId="6" xfId="0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/>
    <xf numFmtId="164" fontId="12" fillId="21" borderId="4" xfId="0" applyNumberFormat="1" applyFont="1" applyFill="1" applyBorder="1" applyAlignment="1">
      <alignment horizontal="center"/>
    </xf>
    <xf numFmtId="0" fontId="12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535"/>
  <sheetViews>
    <sheetView workbookViewId="0">
      <selection activeCell="R187" sqref="R187"/>
    </sheetView>
  </sheetViews>
  <sheetFormatPr defaultColWidth="14.42578125" defaultRowHeight="15.75" customHeight="1"/>
  <cols>
    <col min="1" max="1" width="6.7109375" customWidth="1"/>
    <col min="2" max="2" width="38.42578125" customWidth="1"/>
    <col min="3" max="3" width="32.85546875" customWidth="1"/>
    <col min="4" max="4" width="23.140625" customWidth="1"/>
    <col min="5" max="5" width="7" customWidth="1"/>
    <col min="6" max="6" width="6.7109375" customWidth="1"/>
    <col min="7" max="7" width="6.42578125" customWidth="1"/>
    <col min="8" max="8" width="5.5703125" customWidth="1"/>
    <col min="9" max="9" width="10.42578125" customWidth="1"/>
    <col min="10" max="10" width="11" customWidth="1"/>
    <col min="11" max="11" width="11.42578125" customWidth="1"/>
    <col min="12" max="12" width="8.42578125" hidden="1" customWidth="1"/>
    <col min="13" max="13" width="6.85546875" hidden="1" customWidth="1"/>
    <col min="14" max="14" width="4.5703125" hidden="1" customWidth="1"/>
    <col min="15" max="15" width="9.5703125" customWidth="1"/>
    <col min="16" max="16" width="10.28515625" customWidth="1"/>
    <col min="17" max="17" width="12" customWidth="1"/>
  </cols>
  <sheetData>
    <row r="1" spans="1:15" ht="15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</row>
    <row r="2" spans="1:15" ht="120">
      <c r="A2" s="4" t="s">
        <v>1</v>
      </c>
      <c r="B2" s="5" t="s">
        <v>2</v>
      </c>
      <c r="C2" s="5" t="s">
        <v>3</v>
      </c>
      <c r="D2" s="6" t="s">
        <v>4</v>
      </c>
      <c r="E2" s="81" t="s">
        <v>5</v>
      </c>
      <c r="F2" s="82"/>
      <c r="G2" s="82"/>
      <c r="H2" s="83"/>
      <c r="I2" s="7" t="s">
        <v>6</v>
      </c>
      <c r="J2" s="7" t="s">
        <v>7</v>
      </c>
      <c r="K2" s="7" t="s">
        <v>8</v>
      </c>
    </row>
    <row r="3" spans="1:15" ht="12.75">
      <c r="A3" s="8"/>
      <c r="B3" s="9"/>
      <c r="C3" s="9"/>
      <c r="D3" s="9"/>
      <c r="E3" s="10" t="s">
        <v>9</v>
      </c>
      <c r="F3" s="10" t="s">
        <v>10</v>
      </c>
      <c r="G3" s="10" t="s">
        <v>11</v>
      </c>
      <c r="H3" s="10" t="s">
        <v>12</v>
      </c>
      <c r="I3" s="10"/>
      <c r="J3" s="10"/>
      <c r="K3" s="11"/>
      <c r="L3" s="12" t="s">
        <v>13</v>
      </c>
    </row>
    <row r="4" spans="1:15" ht="14.25">
      <c r="A4" s="8">
        <v>1</v>
      </c>
      <c r="B4" s="13" t="s">
        <v>14</v>
      </c>
      <c r="C4" s="8" t="s">
        <v>15</v>
      </c>
      <c r="D4" s="8" t="s">
        <v>16</v>
      </c>
      <c r="E4" s="8">
        <v>49</v>
      </c>
      <c r="F4" s="8">
        <v>58</v>
      </c>
      <c r="G4" s="8"/>
      <c r="H4" s="8"/>
      <c r="I4" s="8">
        <f t="shared" ref="I4:I6" si="0">(E4+F4+G4+H4)/N4*-1</f>
        <v>53.5</v>
      </c>
      <c r="J4" s="8">
        <v>105</v>
      </c>
      <c r="K4" s="14">
        <f t="shared" ref="K4:K6" si="1">I4*100%/J4</f>
        <v>0.50952380952380949</v>
      </c>
      <c r="M4" s="15">
        <f t="shared" ref="M4:M6" si="2">COUNTBLANK(E4:H4)</f>
        <v>2</v>
      </c>
      <c r="N4" s="15">
        <f t="shared" ref="N4:N6" si="3">M4-4</f>
        <v>-2</v>
      </c>
    </row>
    <row r="5" spans="1:15" ht="14.25">
      <c r="A5" s="8">
        <v>2</v>
      </c>
      <c r="B5" s="16" t="s">
        <v>17</v>
      </c>
      <c r="C5" s="8" t="s">
        <v>18</v>
      </c>
      <c r="D5" s="8" t="s">
        <v>16</v>
      </c>
      <c r="E5" s="8">
        <v>0</v>
      </c>
      <c r="F5" s="8">
        <v>0</v>
      </c>
      <c r="G5" s="8">
        <v>0</v>
      </c>
      <c r="H5" s="8">
        <v>0</v>
      </c>
      <c r="I5" s="8">
        <f t="shared" si="0"/>
        <v>0</v>
      </c>
      <c r="J5" s="8">
        <v>105</v>
      </c>
      <c r="K5" s="14">
        <f t="shared" si="1"/>
        <v>0</v>
      </c>
      <c r="M5" s="15">
        <f t="shared" si="2"/>
        <v>0</v>
      </c>
      <c r="N5" s="15">
        <f t="shared" si="3"/>
        <v>-4</v>
      </c>
    </row>
    <row r="6" spans="1:15" ht="14.25">
      <c r="A6" s="8">
        <v>3</v>
      </c>
      <c r="B6" s="16" t="s">
        <v>19</v>
      </c>
      <c r="C6" s="8" t="s">
        <v>18</v>
      </c>
      <c r="D6" s="8" t="s">
        <v>16</v>
      </c>
      <c r="E6" s="8">
        <v>54</v>
      </c>
      <c r="F6" s="17"/>
      <c r="G6" s="17"/>
      <c r="H6" s="17"/>
      <c r="I6" s="8">
        <f t="shared" si="0"/>
        <v>54</v>
      </c>
      <c r="J6" s="8">
        <v>105</v>
      </c>
      <c r="K6" s="14">
        <f t="shared" si="1"/>
        <v>0.51428571428571423</v>
      </c>
      <c r="M6" s="15">
        <f t="shared" si="2"/>
        <v>3</v>
      </c>
      <c r="N6" s="15">
        <f t="shared" si="3"/>
        <v>-1</v>
      </c>
    </row>
    <row r="7" spans="1:15" ht="14.25">
      <c r="A7" s="18"/>
      <c r="B7" s="19"/>
      <c r="C7" s="18"/>
      <c r="D7" s="18"/>
      <c r="E7" s="20" t="s">
        <v>20</v>
      </c>
      <c r="F7" s="21"/>
      <c r="G7" s="20"/>
      <c r="H7" s="20" t="s">
        <v>21</v>
      </c>
      <c r="I7" s="20" t="s">
        <v>22</v>
      </c>
      <c r="J7" s="18"/>
      <c r="K7" s="22"/>
      <c r="O7" s="23"/>
    </row>
    <row r="8" spans="1:15" ht="24.75" customHeight="1">
      <c r="A8" s="8">
        <v>1</v>
      </c>
      <c r="B8" s="24" t="s">
        <v>23</v>
      </c>
      <c r="C8" s="8" t="s">
        <v>24</v>
      </c>
      <c r="D8" s="8" t="s">
        <v>25</v>
      </c>
      <c r="E8" s="8">
        <v>33</v>
      </c>
      <c r="F8" s="17"/>
      <c r="G8" s="8"/>
      <c r="H8" s="8">
        <v>35</v>
      </c>
      <c r="I8" s="8">
        <f t="shared" ref="I8:I35" si="4">(E8+F8+G8+H8)</f>
        <v>68</v>
      </c>
      <c r="J8" s="8">
        <v>170</v>
      </c>
      <c r="K8" s="14">
        <f t="shared" ref="K8:K35" si="5">I8*100%/J8</f>
        <v>0.4</v>
      </c>
      <c r="L8" s="15">
        <f t="shared" ref="L8:L35" si="6">E8+F8+G8+H8</f>
        <v>68</v>
      </c>
      <c r="M8" s="15">
        <f t="shared" ref="M8:M35" si="7">COUNTBLANK(E8:H8)</f>
        <v>2</v>
      </c>
      <c r="N8" s="15">
        <f t="shared" ref="N8:N35" si="8">M8-4</f>
        <v>-2</v>
      </c>
      <c r="O8" s="23"/>
    </row>
    <row r="9" spans="1:15" ht="14.25">
      <c r="A9" s="8">
        <v>2</v>
      </c>
      <c r="B9" s="24" t="s">
        <v>26</v>
      </c>
      <c r="C9" s="8" t="s">
        <v>24</v>
      </c>
      <c r="D9" s="8" t="s">
        <v>25</v>
      </c>
      <c r="E9" s="8">
        <v>36.5</v>
      </c>
      <c r="F9" s="17"/>
      <c r="G9" s="17"/>
      <c r="H9" s="8">
        <v>35</v>
      </c>
      <c r="I9" s="8">
        <f t="shared" si="4"/>
        <v>71.5</v>
      </c>
      <c r="J9" s="8">
        <v>170</v>
      </c>
      <c r="K9" s="14">
        <f t="shared" si="5"/>
        <v>0.42058823529411765</v>
      </c>
      <c r="L9" s="15">
        <f t="shared" si="6"/>
        <v>71.5</v>
      </c>
      <c r="M9" s="15">
        <f t="shared" si="7"/>
        <v>2</v>
      </c>
      <c r="N9" s="15">
        <f t="shared" si="8"/>
        <v>-2</v>
      </c>
      <c r="O9" s="23"/>
    </row>
    <row r="10" spans="1:15" ht="14.25">
      <c r="A10" s="8">
        <v>3</v>
      </c>
      <c r="B10" s="24" t="s">
        <v>27</v>
      </c>
      <c r="C10" s="8" t="s">
        <v>24</v>
      </c>
      <c r="D10" s="8" t="s">
        <v>25</v>
      </c>
      <c r="E10" s="8">
        <v>43.5</v>
      </c>
      <c r="F10" s="17"/>
      <c r="G10" s="17"/>
      <c r="H10" s="8">
        <v>35</v>
      </c>
      <c r="I10" s="8">
        <f t="shared" si="4"/>
        <v>78.5</v>
      </c>
      <c r="J10" s="8">
        <v>170</v>
      </c>
      <c r="K10" s="14">
        <f t="shared" si="5"/>
        <v>0.46176470588235297</v>
      </c>
      <c r="L10" s="15">
        <f t="shared" si="6"/>
        <v>78.5</v>
      </c>
      <c r="M10" s="15">
        <f t="shared" si="7"/>
        <v>2</v>
      </c>
      <c r="N10" s="15">
        <f t="shared" si="8"/>
        <v>-2</v>
      </c>
      <c r="O10" s="23"/>
    </row>
    <row r="11" spans="1:15" ht="14.25">
      <c r="A11" s="8">
        <v>4</v>
      </c>
      <c r="B11" s="24" t="s">
        <v>28</v>
      </c>
      <c r="C11" s="8" t="s">
        <v>15</v>
      </c>
      <c r="D11" s="8" t="s">
        <v>25</v>
      </c>
      <c r="E11" s="8">
        <v>31</v>
      </c>
      <c r="F11" s="17"/>
      <c r="G11" s="17"/>
      <c r="H11" s="8">
        <v>35</v>
      </c>
      <c r="I11" s="8">
        <f t="shared" si="4"/>
        <v>66</v>
      </c>
      <c r="J11" s="8">
        <v>170</v>
      </c>
      <c r="K11" s="14">
        <f t="shared" si="5"/>
        <v>0.38823529411764707</v>
      </c>
      <c r="L11" s="15">
        <f t="shared" si="6"/>
        <v>66</v>
      </c>
      <c r="M11" s="15">
        <f t="shared" si="7"/>
        <v>2</v>
      </c>
      <c r="N11" s="15">
        <f t="shared" si="8"/>
        <v>-2</v>
      </c>
      <c r="O11" s="23"/>
    </row>
    <row r="12" spans="1:15" ht="14.25">
      <c r="A12" s="8">
        <v>5</v>
      </c>
      <c r="B12" s="24" t="s">
        <v>29</v>
      </c>
      <c r="C12" s="8" t="s">
        <v>30</v>
      </c>
      <c r="D12" s="8" t="s">
        <v>25</v>
      </c>
      <c r="E12" s="8">
        <v>18</v>
      </c>
      <c r="F12" s="17"/>
      <c r="G12" s="17"/>
      <c r="H12" s="8">
        <v>35</v>
      </c>
      <c r="I12" s="8">
        <f t="shared" si="4"/>
        <v>53</v>
      </c>
      <c r="J12" s="8">
        <v>170</v>
      </c>
      <c r="K12" s="14">
        <f t="shared" si="5"/>
        <v>0.31176470588235294</v>
      </c>
      <c r="L12" s="15">
        <f t="shared" si="6"/>
        <v>53</v>
      </c>
      <c r="M12" s="15">
        <f t="shared" si="7"/>
        <v>2</v>
      </c>
      <c r="N12" s="15">
        <f t="shared" si="8"/>
        <v>-2</v>
      </c>
      <c r="O12" s="23"/>
    </row>
    <row r="13" spans="1:15" ht="14.25">
      <c r="A13" s="8">
        <v>6</v>
      </c>
      <c r="B13" s="24" t="s">
        <v>31</v>
      </c>
      <c r="C13" s="8" t="s">
        <v>30</v>
      </c>
      <c r="D13" s="8" t="s">
        <v>25</v>
      </c>
      <c r="E13" s="8"/>
      <c r="F13" s="8">
        <v>0</v>
      </c>
      <c r="G13" s="17"/>
      <c r="H13" s="8">
        <v>0</v>
      </c>
      <c r="I13" s="8">
        <f t="shared" si="4"/>
        <v>0</v>
      </c>
      <c r="J13" s="8">
        <v>170</v>
      </c>
      <c r="K13" s="14">
        <f t="shared" si="5"/>
        <v>0</v>
      </c>
      <c r="L13" s="15">
        <f t="shared" si="6"/>
        <v>0</v>
      </c>
      <c r="M13" s="15">
        <f t="shared" si="7"/>
        <v>2</v>
      </c>
      <c r="N13" s="15">
        <f t="shared" si="8"/>
        <v>-2</v>
      </c>
      <c r="O13" s="23"/>
    </row>
    <row r="14" spans="1:15" ht="14.25">
      <c r="A14" s="8">
        <v>7</v>
      </c>
      <c r="B14" s="24" t="s">
        <v>32</v>
      </c>
      <c r="C14" s="8" t="s">
        <v>33</v>
      </c>
      <c r="D14" s="8" t="s">
        <v>25</v>
      </c>
      <c r="E14" s="8"/>
      <c r="F14" s="8">
        <v>0</v>
      </c>
      <c r="G14" s="17"/>
      <c r="H14" s="8">
        <v>0</v>
      </c>
      <c r="I14" s="8">
        <f t="shared" si="4"/>
        <v>0</v>
      </c>
      <c r="J14" s="8">
        <v>170</v>
      </c>
      <c r="K14" s="14">
        <f t="shared" si="5"/>
        <v>0</v>
      </c>
      <c r="L14" s="15">
        <f t="shared" si="6"/>
        <v>0</v>
      </c>
      <c r="M14" s="15">
        <f t="shared" si="7"/>
        <v>2</v>
      </c>
      <c r="N14" s="15">
        <f t="shared" si="8"/>
        <v>-2</v>
      </c>
      <c r="O14" s="23"/>
    </row>
    <row r="15" spans="1:15" ht="14.25">
      <c r="A15" s="8">
        <v>8</v>
      </c>
      <c r="B15" s="24" t="s">
        <v>34</v>
      </c>
      <c r="C15" s="8" t="s">
        <v>33</v>
      </c>
      <c r="D15" s="8" t="s">
        <v>25</v>
      </c>
      <c r="E15" s="8">
        <v>28</v>
      </c>
      <c r="F15" s="17"/>
      <c r="G15" s="17"/>
      <c r="H15" s="8">
        <v>35</v>
      </c>
      <c r="I15" s="8">
        <f t="shared" si="4"/>
        <v>63</v>
      </c>
      <c r="J15" s="8">
        <v>170</v>
      </c>
      <c r="K15" s="14">
        <f t="shared" si="5"/>
        <v>0.37058823529411766</v>
      </c>
      <c r="L15" s="15">
        <f t="shared" si="6"/>
        <v>63</v>
      </c>
      <c r="M15" s="15">
        <f t="shared" si="7"/>
        <v>2</v>
      </c>
      <c r="N15" s="15">
        <f t="shared" si="8"/>
        <v>-2</v>
      </c>
      <c r="O15" s="23"/>
    </row>
    <row r="16" spans="1:15" ht="14.25">
      <c r="A16" s="8">
        <v>9</v>
      </c>
      <c r="B16" s="24" t="s">
        <v>35</v>
      </c>
      <c r="C16" s="8" t="s">
        <v>33</v>
      </c>
      <c r="D16" s="8" t="s">
        <v>25</v>
      </c>
      <c r="E16" s="8">
        <v>34</v>
      </c>
      <c r="F16" s="17"/>
      <c r="G16" s="17"/>
      <c r="H16" s="8">
        <v>35</v>
      </c>
      <c r="I16" s="8">
        <f t="shared" si="4"/>
        <v>69</v>
      </c>
      <c r="J16" s="8">
        <v>170</v>
      </c>
      <c r="K16" s="14">
        <f t="shared" si="5"/>
        <v>0.40588235294117647</v>
      </c>
      <c r="L16" s="15">
        <f t="shared" si="6"/>
        <v>69</v>
      </c>
      <c r="M16" s="15">
        <f t="shared" si="7"/>
        <v>2</v>
      </c>
      <c r="N16" s="15">
        <f t="shared" si="8"/>
        <v>-2</v>
      </c>
      <c r="O16" s="23"/>
    </row>
    <row r="17" spans="1:15" ht="14.25">
      <c r="A17" s="8">
        <v>10</v>
      </c>
      <c r="B17" s="24" t="s">
        <v>36</v>
      </c>
      <c r="C17" s="8" t="s">
        <v>33</v>
      </c>
      <c r="D17" s="8" t="s">
        <v>25</v>
      </c>
      <c r="E17" s="8">
        <v>18</v>
      </c>
      <c r="F17" s="17"/>
      <c r="G17" s="17"/>
      <c r="H17" s="8">
        <v>35</v>
      </c>
      <c r="I17" s="8">
        <f t="shared" si="4"/>
        <v>53</v>
      </c>
      <c r="J17" s="8">
        <v>170</v>
      </c>
      <c r="K17" s="14">
        <f t="shared" si="5"/>
        <v>0.31176470588235294</v>
      </c>
      <c r="L17" s="15">
        <f t="shared" si="6"/>
        <v>53</v>
      </c>
      <c r="M17" s="15">
        <f t="shared" si="7"/>
        <v>2</v>
      </c>
      <c r="N17" s="15">
        <f t="shared" si="8"/>
        <v>-2</v>
      </c>
      <c r="O17" s="23"/>
    </row>
    <row r="18" spans="1:15" ht="14.25">
      <c r="A18" s="8">
        <v>11</v>
      </c>
      <c r="B18" s="24" t="s">
        <v>37</v>
      </c>
      <c r="C18" s="8" t="s">
        <v>33</v>
      </c>
      <c r="D18" s="8" t="s">
        <v>25</v>
      </c>
      <c r="E18" s="8">
        <v>30</v>
      </c>
      <c r="F18" s="17"/>
      <c r="G18" s="17"/>
      <c r="H18" s="8">
        <v>35</v>
      </c>
      <c r="I18" s="8">
        <f t="shared" si="4"/>
        <v>65</v>
      </c>
      <c r="J18" s="8">
        <v>170</v>
      </c>
      <c r="K18" s="14">
        <f t="shared" si="5"/>
        <v>0.38235294117647056</v>
      </c>
      <c r="L18" s="15">
        <f t="shared" si="6"/>
        <v>65</v>
      </c>
      <c r="M18" s="15">
        <f t="shared" si="7"/>
        <v>2</v>
      </c>
      <c r="N18" s="15">
        <f t="shared" si="8"/>
        <v>-2</v>
      </c>
      <c r="O18" s="23"/>
    </row>
    <row r="19" spans="1:15" ht="14.25">
      <c r="A19" s="8">
        <v>12</v>
      </c>
      <c r="B19" s="24" t="s">
        <v>38</v>
      </c>
      <c r="C19" s="8" t="s">
        <v>15</v>
      </c>
      <c r="D19" s="8" t="s">
        <v>39</v>
      </c>
      <c r="E19" s="8">
        <v>36</v>
      </c>
      <c r="F19" s="17"/>
      <c r="G19" s="17"/>
      <c r="H19" s="8">
        <v>35</v>
      </c>
      <c r="I19" s="8">
        <f t="shared" si="4"/>
        <v>71</v>
      </c>
      <c r="J19" s="8">
        <v>170</v>
      </c>
      <c r="K19" s="14">
        <f t="shared" si="5"/>
        <v>0.41764705882352943</v>
      </c>
      <c r="L19" s="15">
        <f t="shared" si="6"/>
        <v>71</v>
      </c>
      <c r="M19" s="15">
        <f t="shared" si="7"/>
        <v>2</v>
      </c>
      <c r="N19" s="15">
        <f t="shared" si="8"/>
        <v>-2</v>
      </c>
      <c r="O19" s="23"/>
    </row>
    <row r="20" spans="1:15" ht="14.25">
      <c r="A20" s="8">
        <v>13</v>
      </c>
      <c r="B20" s="25" t="s">
        <v>40</v>
      </c>
      <c r="C20" s="8" t="s">
        <v>41</v>
      </c>
      <c r="D20" s="8" t="s">
        <v>39</v>
      </c>
      <c r="E20" s="8">
        <v>22</v>
      </c>
      <c r="F20" s="17"/>
      <c r="G20" s="17"/>
      <c r="H20" s="8">
        <v>35</v>
      </c>
      <c r="I20" s="8">
        <f t="shared" si="4"/>
        <v>57</v>
      </c>
      <c r="J20" s="8">
        <v>170</v>
      </c>
      <c r="K20" s="14">
        <f t="shared" si="5"/>
        <v>0.3352941176470588</v>
      </c>
      <c r="L20" s="15">
        <f t="shared" si="6"/>
        <v>57</v>
      </c>
      <c r="M20" s="15">
        <f t="shared" si="7"/>
        <v>2</v>
      </c>
      <c r="N20" s="15">
        <f t="shared" si="8"/>
        <v>-2</v>
      </c>
      <c r="O20" s="23"/>
    </row>
    <row r="21" spans="1:15" ht="14.25">
      <c r="A21" s="8">
        <v>14</v>
      </c>
      <c r="B21" s="26" t="s">
        <v>42</v>
      </c>
      <c r="C21" s="8" t="s">
        <v>43</v>
      </c>
      <c r="D21" s="8" t="s">
        <v>39</v>
      </c>
      <c r="E21" s="8">
        <v>41</v>
      </c>
      <c r="F21" s="17"/>
      <c r="G21" s="17"/>
      <c r="H21" s="8">
        <v>35</v>
      </c>
      <c r="I21" s="8">
        <f t="shared" si="4"/>
        <v>76</v>
      </c>
      <c r="J21" s="8">
        <v>170</v>
      </c>
      <c r="K21" s="14">
        <f t="shared" si="5"/>
        <v>0.44705882352941179</v>
      </c>
      <c r="L21" s="15">
        <f t="shared" si="6"/>
        <v>76</v>
      </c>
      <c r="M21" s="15">
        <f t="shared" si="7"/>
        <v>2</v>
      </c>
      <c r="N21" s="15">
        <f t="shared" si="8"/>
        <v>-2</v>
      </c>
      <c r="O21" s="23"/>
    </row>
    <row r="22" spans="1:15" ht="14.25">
      <c r="A22" s="8">
        <v>15</v>
      </c>
      <c r="B22" s="26" t="s">
        <v>44</v>
      </c>
      <c r="C22" s="8" t="s">
        <v>43</v>
      </c>
      <c r="D22" s="8" t="s">
        <v>39</v>
      </c>
      <c r="E22" s="8">
        <v>35</v>
      </c>
      <c r="F22" s="17"/>
      <c r="G22" s="17"/>
      <c r="H22" s="8">
        <v>35</v>
      </c>
      <c r="I22" s="8">
        <f t="shared" si="4"/>
        <v>70</v>
      </c>
      <c r="J22" s="8">
        <v>170</v>
      </c>
      <c r="K22" s="14">
        <f t="shared" si="5"/>
        <v>0.41176470588235292</v>
      </c>
      <c r="L22" s="15">
        <f t="shared" si="6"/>
        <v>70</v>
      </c>
      <c r="M22" s="15">
        <f t="shared" si="7"/>
        <v>2</v>
      </c>
      <c r="N22" s="15">
        <f t="shared" si="8"/>
        <v>-2</v>
      </c>
      <c r="O22" s="23"/>
    </row>
    <row r="23" spans="1:15" ht="15">
      <c r="A23" s="8">
        <v>16</v>
      </c>
      <c r="B23" s="26" t="s">
        <v>45</v>
      </c>
      <c r="C23" s="27" t="s">
        <v>24</v>
      </c>
      <c r="D23" s="8" t="s">
        <v>39</v>
      </c>
      <c r="E23" s="8"/>
      <c r="F23" s="8">
        <v>0</v>
      </c>
      <c r="G23" s="17"/>
      <c r="H23" s="8">
        <v>0</v>
      </c>
      <c r="I23" s="8">
        <f t="shared" si="4"/>
        <v>0</v>
      </c>
      <c r="J23" s="8">
        <v>170</v>
      </c>
      <c r="K23" s="14">
        <f t="shared" si="5"/>
        <v>0</v>
      </c>
      <c r="L23" s="15">
        <f t="shared" si="6"/>
        <v>0</v>
      </c>
      <c r="M23" s="15">
        <f t="shared" si="7"/>
        <v>2</v>
      </c>
      <c r="N23" s="15">
        <f t="shared" si="8"/>
        <v>-2</v>
      </c>
      <c r="O23" s="23"/>
    </row>
    <row r="24" spans="1:15" ht="14.25">
      <c r="A24" s="8">
        <v>17</v>
      </c>
      <c r="B24" s="26" t="s">
        <v>46</v>
      </c>
      <c r="C24" s="8" t="s">
        <v>30</v>
      </c>
      <c r="D24" s="8" t="s">
        <v>39</v>
      </c>
      <c r="E24" s="8">
        <v>15</v>
      </c>
      <c r="F24" s="17"/>
      <c r="G24" s="17"/>
      <c r="H24" s="8">
        <v>35</v>
      </c>
      <c r="I24" s="8">
        <f t="shared" si="4"/>
        <v>50</v>
      </c>
      <c r="J24" s="8">
        <v>170</v>
      </c>
      <c r="K24" s="14">
        <f t="shared" si="5"/>
        <v>0.29411764705882354</v>
      </c>
      <c r="L24" s="15">
        <f t="shared" si="6"/>
        <v>50</v>
      </c>
      <c r="M24" s="15">
        <f t="shared" si="7"/>
        <v>2</v>
      </c>
      <c r="N24" s="15">
        <f t="shared" si="8"/>
        <v>-2</v>
      </c>
      <c r="O24" s="23"/>
    </row>
    <row r="25" spans="1:15" ht="14.25">
      <c r="A25" s="8">
        <v>18</v>
      </c>
      <c r="B25" s="26" t="s">
        <v>47</v>
      </c>
      <c r="C25" s="8" t="s">
        <v>30</v>
      </c>
      <c r="D25" s="8" t="s">
        <v>39</v>
      </c>
      <c r="E25" s="8">
        <v>16</v>
      </c>
      <c r="F25" s="17"/>
      <c r="G25" s="17"/>
      <c r="H25" s="8">
        <v>35</v>
      </c>
      <c r="I25" s="8">
        <f t="shared" si="4"/>
        <v>51</v>
      </c>
      <c r="J25" s="8">
        <v>170</v>
      </c>
      <c r="K25" s="14">
        <f t="shared" si="5"/>
        <v>0.3</v>
      </c>
      <c r="L25" s="15">
        <f t="shared" si="6"/>
        <v>51</v>
      </c>
      <c r="M25" s="15">
        <f t="shared" si="7"/>
        <v>2</v>
      </c>
      <c r="N25" s="15">
        <f t="shared" si="8"/>
        <v>-2</v>
      </c>
      <c r="O25" s="23"/>
    </row>
    <row r="26" spans="1:15" ht="14.25">
      <c r="A26" s="8">
        <v>19</v>
      </c>
      <c r="B26" s="26" t="s">
        <v>48</v>
      </c>
      <c r="C26" s="8" t="s">
        <v>49</v>
      </c>
      <c r="D26" s="8" t="s">
        <v>39</v>
      </c>
      <c r="E26" s="8">
        <v>24</v>
      </c>
      <c r="F26" s="17"/>
      <c r="G26" s="17"/>
      <c r="H26" s="8">
        <v>35</v>
      </c>
      <c r="I26" s="8">
        <f t="shared" si="4"/>
        <v>59</v>
      </c>
      <c r="J26" s="8">
        <v>170</v>
      </c>
      <c r="K26" s="14">
        <f t="shared" si="5"/>
        <v>0.34705882352941175</v>
      </c>
      <c r="L26" s="15">
        <f t="shared" si="6"/>
        <v>59</v>
      </c>
      <c r="M26" s="15">
        <f t="shared" si="7"/>
        <v>2</v>
      </c>
      <c r="N26" s="15">
        <f t="shared" si="8"/>
        <v>-2</v>
      </c>
      <c r="O26" s="23"/>
    </row>
    <row r="27" spans="1:15" ht="14.25">
      <c r="A27" s="8">
        <v>20</v>
      </c>
      <c r="B27" s="26" t="s">
        <v>50</v>
      </c>
      <c r="C27" s="8" t="s">
        <v>49</v>
      </c>
      <c r="D27" s="8" t="s">
        <v>39</v>
      </c>
      <c r="E27" s="8">
        <v>50</v>
      </c>
      <c r="F27" s="17"/>
      <c r="G27" s="17"/>
      <c r="H27" s="8">
        <v>35</v>
      </c>
      <c r="I27" s="8">
        <f t="shared" si="4"/>
        <v>85</v>
      </c>
      <c r="J27" s="8">
        <v>170</v>
      </c>
      <c r="K27" s="14">
        <f t="shared" si="5"/>
        <v>0.5</v>
      </c>
      <c r="L27" s="15">
        <f t="shared" si="6"/>
        <v>85</v>
      </c>
      <c r="M27" s="15">
        <f t="shared" si="7"/>
        <v>2</v>
      </c>
      <c r="N27" s="15">
        <f t="shared" si="8"/>
        <v>-2</v>
      </c>
      <c r="O27" s="23"/>
    </row>
    <row r="28" spans="1:15" ht="14.25">
      <c r="A28" s="8">
        <v>21</v>
      </c>
      <c r="B28" s="26" t="s">
        <v>51</v>
      </c>
      <c r="C28" s="8" t="s">
        <v>43</v>
      </c>
      <c r="D28" s="8" t="s">
        <v>39</v>
      </c>
      <c r="E28" s="8">
        <v>43</v>
      </c>
      <c r="F28" s="17"/>
      <c r="G28" s="17"/>
      <c r="H28" s="8">
        <v>35</v>
      </c>
      <c r="I28" s="8">
        <f t="shared" si="4"/>
        <v>78</v>
      </c>
      <c r="J28" s="8">
        <v>170</v>
      </c>
      <c r="K28" s="14">
        <f t="shared" si="5"/>
        <v>0.45882352941176469</v>
      </c>
      <c r="L28" s="15">
        <f t="shared" si="6"/>
        <v>78</v>
      </c>
      <c r="M28" s="15">
        <f t="shared" si="7"/>
        <v>2</v>
      </c>
      <c r="N28" s="15">
        <f t="shared" si="8"/>
        <v>-2</v>
      </c>
      <c r="O28" s="23"/>
    </row>
    <row r="29" spans="1:15" ht="14.25">
      <c r="A29" s="8">
        <v>22</v>
      </c>
      <c r="B29" s="26" t="s">
        <v>52</v>
      </c>
      <c r="C29" s="8" t="s">
        <v>15</v>
      </c>
      <c r="D29" s="8" t="s">
        <v>39</v>
      </c>
      <c r="E29" s="17"/>
      <c r="F29" s="8">
        <v>26</v>
      </c>
      <c r="G29" s="17"/>
      <c r="H29" s="8">
        <v>35</v>
      </c>
      <c r="I29" s="8">
        <f t="shared" si="4"/>
        <v>61</v>
      </c>
      <c r="J29" s="8">
        <v>170</v>
      </c>
      <c r="K29" s="14">
        <f t="shared" si="5"/>
        <v>0.35882352941176471</v>
      </c>
      <c r="L29" s="15">
        <f t="shared" si="6"/>
        <v>61</v>
      </c>
      <c r="M29" s="15">
        <f t="shared" si="7"/>
        <v>2</v>
      </c>
      <c r="N29" s="15">
        <f t="shared" si="8"/>
        <v>-2</v>
      </c>
      <c r="O29" s="23"/>
    </row>
    <row r="30" spans="1:15" ht="14.25">
      <c r="A30" s="8">
        <v>23</v>
      </c>
      <c r="B30" s="26" t="s">
        <v>53</v>
      </c>
      <c r="C30" s="8" t="s">
        <v>49</v>
      </c>
      <c r="D30" s="8" t="s">
        <v>39</v>
      </c>
      <c r="E30" s="17"/>
      <c r="F30" s="8">
        <v>0</v>
      </c>
      <c r="G30" s="17"/>
      <c r="H30" s="8">
        <v>0</v>
      </c>
      <c r="I30" s="8">
        <f t="shared" si="4"/>
        <v>0</v>
      </c>
      <c r="J30" s="8">
        <v>170</v>
      </c>
      <c r="K30" s="14">
        <f t="shared" si="5"/>
        <v>0</v>
      </c>
      <c r="L30" s="15">
        <f t="shared" si="6"/>
        <v>0</v>
      </c>
      <c r="M30" s="15">
        <f t="shared" si="7"/>
        <v>2</v>
      </c>
      <c r="N30" s="15">
        <f t="shared" si="8"/>
        <v>-2</v>
      </c>
      <c r="O30" s="23"/>
    </row>
    <row r="31" spans="1:15" ht="14.25">
      <c r="A31" s="8">
        <v>24</v>
      </c>
      <c r="B31" s="26" t="s">
        <v>54</v>
      </c>
      <c r="C31" s="8" t="s">
        <v>33</v>
      </c>
      <c r="D31" s="8" t="s">
        <v>39</v>
      </c>
      <c r="E31" s="8">
        <v>24</v>
      </c>
      <c r="F31" s="17"/>
      <c r="G31" s="17"/>
      <c r="H31" s="8">
        <v>35</v>
      </c>
      <c r="I31" s="8">
        <f t="shared" si="4"/>
        <v>59</v>
      </c>
      <c r="J31" s="8">
        <v>170</v>
      </c>
      <c r="K31" s="14">
        <f t="shared" si="5"/>
        <v>0.34705882352941175</v>
      </c>
      <c r="L31" s="15">
        <f t="shared" si="6"/>
        <v>59</v>
      </c>
      <c r="M31" s="15">
        <f t="shared" si="7"/>
        <v>2</v>
      </c>
      <c r="N31" s="15">
        <f t="shared" si="8"/>
        <v>-2</v>
      </c>
      <c r="O31" s="23"/>
    </row>
    <row r="32" spans="1:15" ht="14.25">
      <c r="A32" s="8">
        <v>25</v>
      </c>
      <c r="B32" s="26" t="s">
        <v>55</v>
      </c>
      <c r="C32" s="8" t="s">
        <v>41</v>
      </c>
      <c r="D32" s="8" t="s">
        <v>39</v>
      </c>
      <c r="E32" s="17"/>
      <c r="F32" s="8">
        <v>0</v>
      </c>
      <c r="G32" s="17"/>
      <c r="H32" s="8">
        <v>0</v>
      </c>
      <c r="I32" s="8">
        <f t="shared" si="4"/>
        <v>0</v>
      </c>
      <c r="J32" s="8">
        <v>170</v>
      </c>
      <c r="K32" s="14">
        <f t="shared" si="5"/>
        <v>0</v>
      </c>
      <c r="L32" s="15">
        <f t="shared" si="6"/>
        <v>0</v>
      </c>
      <c r="M32" s="15">
        <f t="shared" si="7"/>
        <v>2</v>
      </c>
      <c r="N32" s="15">
        <f t="shared" si="8"/>
        <v>-2</v>
      </c>
      <c r="O32" s="23"/>
    </row>
    <row r="33" spans="1:15" ht="14.25">
      <c r="A33" s="8">
        <v>26</v>
      </c>
      <c r="B33" s="26" t="s">
        <v>56</v>
      </c>
      <c r="C33" s="8" t="s">
        <v>43</v>
      </c>
      <c r="D33" s="8" t="s">
        <v>39</v>
      </c>
      <c r="E33" s="8">
        <v>50</v>
      </c>
      <c r="F33" s="17"/>
      <c r="G33" s="17"/>
      <c r="H33" s="8">
        <v>35</v>
      </c>
      <c r="I33" s="8">
        <f t="shared" si="4"/>
        <v>85</v>
      </c>
      <c r="J33" s="8">
        <v>170</v>
      </c>
      <c r="K33" s="14">
        <f t="shared" si="5"/>
        <v>0.5</v>
      </c>
      <c r="L33" s="15">
        <f t="shared" si="6"/>
        <v>85</v>
      </c>
      <c r="M33" s="15">
        <f t="shared" si="7"/>
        <v>2</v>
      </c>
      <c r="N33" s="15">
        <f t="shared" si="8"/>
        <v>-2</v>
      </c>
      <c r="O33" s="23"/>
    </row>
    <row r="34" spans="1:15" ht="14.25">
      <c r="A34" s="8">
        <v>27</v>
      </c>
      <c r="B34" s="26" t="s">
        <v>57</v>
      </c>
      <c r="C34" s="8" t="s">
        <v>43</v>
      </c>
      <c r="D34" s="8" t="s">
        <v>39</v>
      </c>
      <c r="E34" s="8">
        <v>51</v>
      </c>
      <c r="F34" s="17"/>
      <c r="G34" s="17"/>
      <c r="H34" s="8">
        <v>35</v>
      </c>
      <c r="I34" s="8">
        <f t="shared" si="4"/>
        <v>86</v>
      </c>
      <c r="J34" s="8">
        <v>170</v>
      </c>
      <c r="K34" s="14">
        <f t="shared" si="5"/>
        <v>0.50588235294117645</v>
      </c>
      <c r="L34" s="15">
        <f t="shared" si="6"/>
        <v>86</v>
      </c>
      <c r="M34" s="15">
        <f t="shared" si="7"/>
        <v>2</v>
      </c>
      <c r="N34" s="15">
        <f t="shared" si="8"/>
        <v>-2</v>
      </c>
      <c r="O34" s="23"/>
    </row>
    <row r="35" spans="1:15" ht="12.75">
      <c r="A35" s="8">
        <v>28</v>
      </c>
      <c r="B35" s="8" t="s">
        <v>58</v>
      </c>
      <c r="C35" s="8" t="s">
        <v>33</v>
      </c>
      <c r="D35" s="8" t="s">
        <v>39</v>
      </c>
      <c r="E35" s="8">
        <v>28</v>
      </c>
      <c r="F35" s="17"/>
      <c r="G35" s="17"/>
      <c r="H35" s="8">
        <v>35</v>
      </c>
      <c r="I35" s="8">
        <f t="shared" si="4"/>
        <v>63</v>
      </c>
      <c r="J35" s="8">
        <v>170</v>
      </c>
      <c r="K35" s="14">
        <f t="shared" si="5"/>
        <v>0.37058823529411766</v>
      </c>
      <c r="L35" s="15">
        <f t="shared" si="6"/>
        <v>63</v>
      </c>
      <c r="M35" s="15">
        <f t="shared" si="7"/>
        <v>2</v>
      </c>
      <c r="N35" s="15">
        <f t="shared" si="8"/>
        <v>-2</v>
      </c>
      <c r="O35" s="23"/>
    </row>
    <row r="36" spans="1:15" ht="14.25">
      <c r="A36" s="8"/>
      <c r="B36" s="28"/>
      <c r="C36" s="28"/>
      <c r="D36" s="28"/>
      <c r="E36" s="28"/>
      <c r="F36" s="28"/>
      <c r="G36" s="28"/>
      <c r="H36" s="28"/>
      <c r="I36" s="28"/>
      <c r="J36" s="28"/>
      <c r="K36" s="28"/>
    </row>
    <row r="37" spans="1:15" ht="14.25">
      <c r="A37" s="8">
        <v>1</v>
      </c>
      <c r="B37" s="28" t="s">
        <v>59</v>
      </c>
      <c r="C37" s="8" t="s">
        <v>60</v>
      </c>
      <c r="D37" s="8" t="s">
        <v>61</v>
      </c>
      <c r="E37" s="17"/>
      <c r="F37" s="8">
        <v>0</v>
      </c>
      <c r="G37" s="17"/>
      <c r="H37" s="17"/>
      <c r="I37" s="8">
        <f t="shared" ref="I37:I46" si="9">(E37+F37+G37+H37)/N37*-1</f>
        <v>0</v>
      </c>
      <c r="J37" s="8">
        <v>10</v>
      </c>
      <c r="K37" s="14">
        <f t="shared" ref="K37:K62" si="10">I37*100%/J37</f>
        <v>0</v>
      </c>
      <c r="M37" s="15">
        <f t="shared" ref="M37:M62" si="11">COUNTBLANK(E37:H37)</f>
        <v>3</v>
      </c>
      <c r="N37" s="15">
        <f t="shared" ref="N37:N62" si="12">M37-4</f>
        <v>-1</v>
      </c>
    </row>
    <row r="38" spans="1:15" ht="14.25">
      <c r="A38" s="8">
        <v>2</v>
      </c>
      <c r="B38" s="28" t="s">
        <v>29</v>
      </c>
      <c r="C38" s="8" t="s">
        <v>30</v>
      </c>
      <c r="D38" s="8" t="s">
        <v>61</v>
      </c>
      <c r="E38" s="8">
        <v>7</v>
      </c>
      <c r="F38" s="17"/>
      <c r="G38" s="17"/>
      <c r="H38" s="17"/>
      <c r="I38" s="8">
        <f t="shared" si="9"/>
        <v>7</v>
      </c>
      <c r="J38" s="8">
        <v>10</v>
      </c>
      <c r="K38" s="14">
        <f t="shared" si="10"/>
        <v>0.7</v>
      </c>
      <c r="M38" s="15">
        <f t="shared" si="11"/>
        <v>3</v>
      </c>
      <c r="N38" s="15">
        <f t="shared" si="12"/>
        <v>-1</v>
      </c>
    </row>
    <row r="39" spans="1:15" ht="14.25">
      <c r="A39" s="8">
        <v>3</v>
      </c>
      <c r="B39" s="28" t="s">
        <v>62</v>
      </c>
      <c r="C39" s="8" t="s">
        <v>43</v>
      </c>
      <c r="D39" s="8" t="s">
        <v>61</v>
      </c>
      <c r="E39" s="8">
        <v>7</v>
      </c>
      <c r="F39" s="17"/>
      <c r="G39" s="17"/>
      <c r="H39" s="17"/>
      <c r="I39" s="8">
        <f t="shared" si="9"/>
        <v>7</v>
      </c>
      <c r="J39" s="8">
        <v>10</v>
      </c>
      <c r="K39" s="14">
        <f t="shared" si="10"/>
        <v>0.7</v>
      </c>
      <c r="M39" s="15">
        <f t="shared" si="11"/>
        <v>3</v>
      </c>
      <c r="N39" s="15">
        <f t="shared" si="12"/>
        <v>-1</v>
      </c>
    </row>
    <row r="40" spans="1:15" ht="14.25">
      <c r="A40" s="8">
        <v>4</v>
      </c>
      <c r="B40" s="28" t="s">
        <v>63</v>
      </c>
      <c r="C40" s="8" t="s">
        <v>43</v>
      </c>
      <c r="D40" s="8" t="s">
        <v>61</v>
      </c>
      <c r="E40" s="8">
        <v>8</v>
      </c>
      <c r="F40" s="17"/>
      <c r="G40" s="17"/>
      <c r="H40" s="17"/>
      <c r="I40" s="8">
        <f t="shared" si="9"/>
        <v>8</v>
      </c>
      <c r="J40" s="8">
        <v>10</v>
      </c>
      <c r="K40" s="14">
        <f t="shared" si="10"/>
        <v>0.8</v>
      </c>
      <c r="M40" s="15">
        <f t="shared" si="11"/>
        <v>3</v>
      </c>
      <c r="N40" s="15">
        <f t="shared" si="12"/>
        <v>-1</v>
      </c>
    </row>
    <row r="41" spans="1:15" ht="14.25">
      <c r="A41" s="8">
        <v>5</v>
      </c>
      <c r="B41" s="28" t="s">
        <v>64</v>
      </c>
      <c r="C41" s="8" t="s">
        <v>43</v>
      </c>
      <c r="D41" s="8" t="s">
        <v>61</v>
      </c>
      <c r="E41" s="8">
        <v>8</v>
      </c>
      <c r="F41" s="17"/>
      <c r="G41" s="17"/>
      <c r="H41" s="17"/>
      <c r="I41" s="8">
        <f t="shared" si="9"/>
        <v>8</v>
      </c>
      <c r="J41" s="8">
        <v>10</v>
      </c>
      <c r="K41" s="14">
        <f t="shared" si="10"/>
        <v>0.8</v>
      </c>
      <c r="M41" s="15">
        <f t="shared" si="11"/>
        <v>3</v>
      </c>
      <c r="N41" s="15">
        <f t="shared" si="12"/>
        <v>-1</v>
      </c>
    </row>
    <row r="42" spans="1:15" ht="14.25">
      <c r="A42" s="8">
        <v>6</v>
      </c>
      <c r="B42" s="28" t="s">
        <v>65</v>
      </c>
      <c r="C42" s="8" t="s">
        <v>43</v>
      </c>
      <c r="D42" s="8" t="s">
        <v>61</v>
      </c>
      <c r="E42" s="8">
        <v>8</v>
      </c>
      <c r="F42" s="17"/>
      <c r="G42" s="17"/>
      <c r="H42" s="17"/>
      <c r="I42" s="8">
        <f t="shared" si="9"/>
        <v>8</v>
      </c>
      <c r="J42" s="8">
        <v>10</v>
      </c>
      <c r="K42" s="14">
        <f t="shared" si="10"/>
        <v>0.8</v>
      </c>
      <c r="M42" s="15">
        <f t="shared" si="11"/>
        <v>3</v>
      </c>
      <c r="N42" s="15">
        <f t="shared" si="12"/>
        <v>-1</v>
      </c>
    </row>
    <row r="43" spans="1:15" ht="14.25">
      <c r="A43" s="8">
        <v>7</v>
      </c>
      <c r="B43" s="28" t="s">
        <v>66</v>
      </c>
      <c r="C43" s="8" t="s">
        <v>43</v>
      </c>
      <c r="D43" s="8" t="s">
        <v>61</v>
      </c>
      <c r="E43" s="8">
        <v>9</v>
      </c>
      <c r="F43" s="17"/>
      <c r="G43" s="17"/>
      <c r="H43" s="17"/>
      <c r="I43" s="8">
        <f t="shared" si="9"/>
        <v>9</v>
      </c>
      <c r="J43" s="8">
        <v>10</v>
      </c>
      <c r="K43" s="14">
        <f t="shared" si="10"/>
        <v>0.9</v>
      </c>
      <c r="M43" s="15">
        <f t="shared" si="11"/>
        <v>3</v>
      </c>
      <c r="N43" s="15">
        <f t="shared" si="12"/>
        <v>-1</v>
      </c>
    </row>
    <row r="44" spans="1:15" ht="14.25">
      <c r="A44" s="8">
        <v>8</v>
      </c>
      <c r="B44" s="28" t="s">
        <v>67</v>
      </c>
      <c r="C44" s="8" t="s">
        <v>43</v>
      </c>
      <c r="D44" s="8" t="s">
        <v>61</v>
      </c>
      <c r="E44" s="8">
        <v>7</v>
      </c>
      <c r="F44" s="17"/>
      <c r="G44" s="17"/>
      <c r="H44" s="17"/>
      <c r="I44" s="8">
        <f t="shared" si="9"/>
        <v>7</v>
      </c>
      <c r="J44" s="8">
        <v>10</v>
      </c>
      <c r="K44" s="14">
        <f t="shared" si="10"/>
        <v>0.7</v>
      </c>
      <c r="M44" s="15">
        <f t="shared" si="11"/>
        <v>3</v>
      </c>
      <c r="N44" s="15">
        <f t="shared" si="12"/>
        <v>-1</v>
      </c>
    </row>
    <row r="45" spans="1:15" ht="14.25">
      <c r="A45" s="8">
        <v>9</v>
      </c>
      <c r="B45" s="28" t="s">
        <v>68</v>
      </c>
      <c r="C45" s="8" t="s">
        <v>69</v>
      </c>
      <c r="D45" s="8" t="s">
        <v>61</v>
      </c>
      <c r="E45" s="17"/>
      <c r="F45" s="8">
        <v>0</v>
      </c>
      <c r="G45" s="17"/>
      <c r="H45" s="17"/>
      <c r="I45" s="8">
        <f t="shared" si="9"/>
        <v>0</v>
      </c>
      <c r="J45" s="8">
        <v>10</v>
      </c>
      <c r="K45" s="14">
        <f t="shared" si="10"/>
        <v>0</v>
      </c>
      <c r="M45" s="15">
        <f t="shared" si="11"/>
        <v>3</v>
      </c>
      <c r="N45" s="15">
        <f t="shared" si="12"/>
        <v>-1</v>
      </c>
    </row>
    <row r="46" spans="1:15" ht="14.25">
      <c r="A46" s="8">
        <v>10</v>
      </c>
      <c r="B46" s="28" t="s">
        <v>70</v>
      </c>
      <c r="C46" s="8" t="s">
        <v>69</v>
      </c>
      <c r="D46" s="8" t="s">
        <v>61</v>
      </c>
      <c r="E46" s="8">
        <v>8</v>
      </c>
      <c r="F46" s="17"/>
      <c r="G46" s="17"/>
      <c r="H46" s="17"/>
      <c r="I46" s="8">
        <f t="shared" si="9"/>
        <v>8</v>
      </c>
      <c r="J46" s="8">
        <v>10</v>
      </c>
      <c r="K46" s="14">
        <f t="shared" si="10"/>
        <v>0.8</v>
      </c>
      <c r="M46" s="15">
        <f t="shared" si="11"/>
        <v>3</v>
      </c>
      <c r="N46" s="15">
        <f t="shared" si="12"/>
        <v>-1</v>
      </c>
    </row>
    <row r="47" spans="1:15" ht="14.25">
      <c r="A47" s="8">
        <v>11</v>
      </c>
      <c r="B47" s="28" t="s">
        <v>71</v>
      </c>
      <c r="C47" s="8" t="s">
        <v>43</v>
      </c>
      <c r="D47" s="8" t="s">
        <v>72</v>
      </c>
      <c r="E47" s="8">
        <v>43</v>
      </c>
      <c r="F47" s="8"/>
      <c r="G47" s="8"/>
      <c r="H47" s="8"/>
      <c r="I47" s="8">
        <v>43</v>
      </c>
      <c r="J47" s="8">
        <v>100</v>
      </c>
      <c r="K47" s="14">
        <f t="shared" si="10"/>
        <v>0.43</v>
      </c>
      <c r="M47" s="15">
        <f t="shared" si="11"/>
        <v>3</v>
      </c>
      <c r="N47" s="15">
        <f t="shared" si="12"/>
        <v>-1</v>
      </c>
    </row>
    <row r="48" spans="1:15" ht="14.25">
      <c r="A48" s="8">
        <v>12</v>
      </c>
      <c r="B48" s="28" t="s">
        <v>73</v>
      </c>
      <c r="C48" s="8" t="s">
        <v>43</v>
      </c>
      <c r="D48" s="8" t="s">
        <v>72</v>
      </c>
      <c r="E48" s="8">
        <v>34</v>
      </c>
      <c r="F48" s="8"/>
      <c r="G48" s="8"/>
      <c r="H48" s="17"/>
      <c r="I48" s="8">
        <v>34</v>
      </c>
      <c r="J48" s="8">
        <v>100</v>
      </c>
      <c r="K48" s="14">
        <f t="shared" si="10"/>
        <v>0.34</v>
      </c>
      <c r="M48" s="15">
        <f t="shared" si="11"/>
        <v>3</v>
      </c>
      <c r="N48" s="15">
        <f t="shared" si="12"/>
        <v>-1</v>
      </c>
    </row>
    <row r="49" spans="1:15" ht="14.25">
      <c r="A49" s="8">
        <v>13</v>
      </c>
      <c r="B49" s="28" t="s">
        <v>74</v>
      </c>
      <c r="C49" s="8" t="s">
        <v>43</v>
      </c>
      <c r="D49" s="8" t="s">
        <v>72</v>
      </c>
      <c r="E49" s="8">
        <v>39</v>
      </c>
      <c r="F49" s="8"/>
      <c r="G49" s="8"/>
      <c r="H49" s="8"/>
      <c r="I49" s="8">
        <v>39</v>
      </c>
      <c r="J49" s="8">
        <v>100</v>
      </c>
      <c r="K49" s="14">
        <f t="shared" si="10"/>
        <v>0.39</v>
      </c>
      <c r="M49" s="15">
        <f t="shared" si="11"/>
        <v>3</v>
      </c>
      <c r="N49" s="15">
        <f t="shared" si="12"/>
        <v>-1</v>
      </c>
    </row>
    <row r="50" spans="1:15" ht="14.25">
      <c r="A50" s="8">
        <v>14</v>
      </c>
      <c r="B50" s="28" t="s">
        <v>75</v>
      </c>
      <c r="C50" s="8" t="s">
        <v>24</v>
      </c>
      <c r="D50" s="8" t="s">
        <v>72</v>
      </c>
      <c r="E50" s="8">
        <v>40</v>
      </c>
      <c r="F50" s="17"/>
      <c r="G50" s="17"/>
      <c r="H50" s="17"/>
      <c r="I50" s="8">
        <f t="shared" ref="I50:I53" si="13">(E50+F50+G50+H50)/N50*-1</f>
        <v>40</v>
      </c>
      <c r="J50" s="8">
        <v>100</v>
      </c>
      <c r="K50" s="14">
        <f t="shared" si="10"/>
        <v>0.4</v>
      </c>
      <c r="M50" s="15">
        <f t="shared" si="11"/>
        <v>3</v>
      </c>
      <c r="N50" s="15">
        <f t="shared" si="12"/>
        <v>-1</v>
      </c>
    </row>
    <row r="51" spans="1:15" ht="14.25">
      <c r="A51" s="8">
        <v>15</v>
      </c>
      <c r="B51" s="28" t="s">
        <v>76</v>
      </c>
      <c r="C51" s="8" t="s">
        <v>60</v>
      </c>
      <c r="D51" s="8" t="s">
        <v>72</v>
      </c>
      <c r="E51" s="8">
        <v>38</v>
      </c>
      <c r="F51" s="17"/>
      <c r="G51" s="17"/>
      <c r="H51" s="17"/>
      <c r="I51" s="8">
        <f t="shared" si="13"/>
        <v>38</v>
      </c>
      <c r="J51" s="8">
        <v>100</v>
      </c>
      <c r="K51" s="14">
        <f t="shared" si="10"/>
        <v>0.38</v>
      </c>
      <c r="M51" s="15">
        <f t="shared" si="11"/>
        <v>3</v>
      </c>
      <c r="N51" s="15">
        <f t="shared" si="12"/>
        <v>-1</v>
      </c>
    </row>
    <row r="52" spans="1:15" ht="14.25">
      <c r="A52" s="8">
        <v>16</v>
      </c>
      <c r="B52" s="28" t="s">
        <v>77</v>
      </c>
      <c r="C52" s="8" t="s">
        <v>15</v>
      </c>
      <c r="D52" s="8" t="s">
        <v>72</v>
      </c>
      <c r="E52" s="8">
        <v>0</v>
      </c>
      <c r="F52" s="17"/>
      <c r="G52" s="17"/>
      <c r="H52" s="17"/>
      <c r="I52" s="8">
        <f t="shared" si="13"/>
        <v>0</v>
      </c>
      <c r="J52" s="8">
        <v>100</v>
      </c>
      <c r="K52" s="14">
        <f t="shared" si="10"/>
        <v>0</v>
      </c>
      <c r="M52" s="15">
        <f t="shared" si="11"/>
        <v>3</v>
      </c>
      <c r="N52" s="15">
        <f t="shared" si="12"/>
        <v>-1</v>
      </c>
    </row>
    <row r="53" spans="1:15" ht="14.25">
      <c r="A53" s="8">
        <v>17</v>
      </c>
      <c r="B53" s="28" t="s">
        <v>78</v>
      </c>
      <c r="C53" s="8" t="s">
        <v>15</v>
      </c>
      <c r="D53" s="8" t="s">
        <v>72</v>
      </c>
      <c r="E53" s="8">
        <v>0</v>
      </c>
      <c r="F53" s="17"/>
      <c r="G53" s="17"/>
      <c r="H53" s="17"/>
      <c r="I53" s="8">
        <f t="shared" si="13"/>
        <v>0</v>
      </c>
      <c r="J53" s="8">
        <v>100</v>
      </c>
      <c r="K53" s="14">
        <f t="shared" si="10"/>
        <v>0</v>
      </c>
      <c r="M53" s="15">
        <f t="shared" si="11"/>
        <v>3</v>
      </c>
      <c r="N53" s="15">
        <f t="shared" si="12"/>
        <v>-1</v>
      </c>
    </row>
    <row r="54" spans="1:15" ht="14.25">
      <c r="A54" s="8">
        <v>18</v>
      </c>
      <c r="B54" s="28" t="s">
        <v>79</v>
      </c>
      <c r="C54" s="8" t="s">
        <v>80</v>
      </c>
      <c r="D54" s="8" t="s">
        <v>72</v>
      </c>
      <c r="E54" s="8">
        <v>38</v>
      </c>
      <c r="F54" s="8"/>
      <c r="G54" s="8"/>
      <c r="H54" s="17"/>
      <c r="I54" s="8">
        <v>38</v>
      </c>
      <c r="J54" s="8">
        <v>100</v>
      </c>
      <c r="K54" s="14">
        <f t="shared" si="10"/>
        <v>0.38</v>
      </c>
      <c r="M54" s="15">
        <f t="shared" si="11"/>
        <v>3</v>
      </c>
      <c r="N54" s="15">
        <f t="shared" si="12"/>
        <v>-1</v>
      </c>
    </row>
    <row r="55" spans="1:15" ht="14.25">
      <c r="A55" s="8">
        <v>19</v>
      </c>
      <c r="B55" s="28" t="s">
        <v>81</v>
      </c>
      <c r="C55" s="8" t="s">
        <v>49</v>
      </c>
      <c r="D55" s="8" t="s">
        <v>72</v>
      </c>
      <c r="E55" s="8">
        <v>6</v>
      </c>
      <c r="F55" s="17"/>
      <c r="G55" s="17"/>
      <c r="H55" s="17"/>
      <c r="I55" s="8">
        <f t="shared" ref="I55:I62" si="14">(E55+F55+G55+H55)/N55*-1</f>
        <v>6</v>
      </c>
      <c r="J55" s="8">
        <v>100</v>
      </c>
      <c r="K55" s="14">
        <f t="shared" si="10"/>
        <v>0.06</v>
      </c>
      <c r="M55" s="15">
        <f t="shared" si="11"/>
        <v>3</v>
      </c>
      <c r="N55" s="15">
        <f t="shared" si="12"/>
        <v>-1</v>
      </c>
    </row>
    <row r="56" spans="1:15" ht="14.25">
      <c r="A56" s="8">
        <v>20</v>
      </c>
      <c r="B56" s="28" t="s">
        <v>82</v>
      </c>
      <c r="C56" s="8" t="s">
        <v>43</v>
      </c>
      <c r="D56" s="8" t="s">
        <v>83</v>
      </c>
      <c r="E56" s="8">
        <v>15</v>
      </c>
      <c r="F56" s="17"/>
      <c r="G56" s="17"/>
      <c r="H56" s="17"/>
      <c r="I56" s="8">
        <f t="shared" si="14"/>
        <v>15</v>
      </c>
      <c r="J56" s="8">
        <v>100</v>
      </c>
      <c r="K56" s="14">
        <f t="shared" si="10"/>
        <v>0.15</v>
      </c>
      <c r="M56" s="15">
        <f t="shared" si="11"/>
        <v>3</v>
      </c>
      <c r="N56" s="15">
        <f t="shared" si="12"/>
        <v>-1</v>
      </c>
    </row>
    <row r="57" spans="1:15" ht="14.25">
      <c r="A57" s="8">
        <v>21</v>
      </c>
      <c r="B57" s="28" t="s">
        <v>84</v>
      </c>
      <c r="C57" s="8" t="s">
        <v>30</v>
      </c>
      <c r="D57" s="8" t="s">
        <v>83</v>
      </c>
      <c r="E57" s="8">
        <v>28.5</v>
      </c>
      <c r="F57" s="17"/>
      <c r="G57" s="17"/>
      <c r="H57" s="17"/>
      <c r="I57" s="8">
        <f t="shared" si="14"/>
        <v>28.5</v>
      </c>
      <c r="J57" s="8">
        <v>100</v>
      </c>
      <c r="K57" s="14">
        <f t="shared" si="10"/>
        <v>0.28499999999999998</v>
      </c>
      <c r="M57" s="15">
        <f t="shared" si="11"/>
        <v>3</v>
      </c>
      <c r="N57" s="15">
        <f t="shared" si="12"/>
        <v>-1</v>
      </c>
    </row>
    <row r="58" spans="1:15" ht="14.25">
      <c r="A58" s="8">
        <v>22</v>
      </c>
      <c r="B58" s="28" t="s">
        <v>85</v>
      </c>
      <c r="C58" s="8" t="s">
        <v>30</v>
      </c>
      <c r="D58" s="8" t="s">
        <v>83</v>
      </c>
      <c r="E58" s="8">
        <v>18.5</v>
      </c>
      <c r="F58" s="17"/>
      <c r="G58" s="17"/>
      <c r="H58" s="17"/>
      <c r="I58" s="8">
        <f t="shared" si="14"/>
        <v>18.5</v>
      </c>
      <c r="J58" s="8">
        <v>100</v>
      </c>
      <c r="K58" s="14">
        <f t="shared" si="10"/>
        <v>0.185</v>
      </c>
      <c r="M58" s="15">
        <f t="shared" si="11"/>
        <v>3</v>
      </c>
      <c r="N58" s="15">
        <f t="shared" si="12"/>
        <v>-1</v>
      </c>
    </row>
    <row r="59" spans="1:15" ht="14.25">
      <c r="A59" s="8">
        <v>23</v>
      </c>
      <c r="B59" s="28" t="s">
        <v>86</v>
      </c>
      <c r="C59" s="8" t="s">
        <v>15</v>
      </c>
      <c r="D59" s="8" t="s">
        <v>83</v>
      </c>
      <c r="E59" s="8">
        <v>15</v>
      </c>
      <c r="F59" s="17"/>
      <c r="G59" s="17"/>
      <c r="H59" s="17"/>
      <c r="I59" s="8">
        <f t="shared" si="14"/>
        <v>15</v>
      </c>
      <c r="J59" s="8">
        <v>100</v>
      </c>
      <c r="K59" s="14">
        <f t="shared" si="10"/>
        <v>0.15</v>
      </c>
      <c r="M59" s="15">
        <f t="shared" si="11"/>
        <v>3</v>
      </c>
      <c r="N59" s="15">
        <f t="shared" si="12"/>
        <v>-1</v>
      </c>
    </row>
    <row r="60" spans="1:15" ht="14.25">
      <c r="A60" s="8">
        <v>25</v>
      </c>
      <c r="B60" s="28" t="s">
        <v>87</v>
      </c>
      <c r="C60" s="8" t="s">
        <v>15</v>
      </c>
      <c r="D60" s="8" t="s">
        <v>88</v>
      </c>
      <c r="E60" s="8">
        <v>12</v>
      </c>
      <c r="F60" s="17"/>
      <c r="G60" s="17"/>
      <c r="H60" s="17"/>
      <c r="I60" s="8">
        <f t="shared" si="14"/>
        <v>12</v>
      </c>
      <c r="J60" s="8">
        <v>100</v>
      </c>
      <c r="K60" s="14">
        <f t="shared" si="10"/>
        <v>0.12</v>
      </c>
      <c r="M60" s="15">
        <f t="shared" si="11"/>
        <v>3</v>
      </c>
      <c r="N60" s="15">
        <f t="shared" si="12"/>
        <v>-1</v>
      </c>
    </row>
    <row r="61" spans="1:15" ht="14.25">
      <c r="A61" s="8">
        <v>25</v>
      </c>
      <c r="B61" s="28" t="s">
        <v>89</v>
      </c>
      <c r="C61" s="8" t="s">
        <v>43</v>
      </c>
      <c r="D61" s="8" t="s">
        <v>88</v>
      </c>
      <c r="E61" s="8">
        <v>35</v>
      </c>
      <c r="F61" s="17"/>
      <c r="G61" s="17"/>
      <c r="H61" s="17"/>
      <c r="I61" s="8">
        <f t="shared" si="14"/>
        <v>35</v>
      </c>
      <c r="J61" s="8">
        <v>100</v>
      </c>
      <c r="K61" s="14">
        <f t="shared" si="10"/>
        <v>0.35</v>
      </c>
      <c r="M61" s="15">
        <f t="shared" si="11"/>
        <v>3</v>
      </c>
      <c r="N61" s="15">
        <f t="shared" si="12"/>
        <v>-1</v>
      </c>
    </row>
    <row r="62" spans="1:15" ht="14.25">
      <c r="A62" s="8">
        <v>26</v>
      </c>
      <c r="B62" s="28" t="s">
        <v>90</v>
      </c>
      <c r="C62" s="8" t="s">
        <v>49</v>
      </c>
      <c r="D62" s="8" t="s">
        <v>88</v>
      </c>
      <c r="E62" s="8">
        <v>3</v>
      </c>
      <c r="F62" s="17"/>
      <c r="G62" s="17"/>
      <c r="H62" s="17"/>
      <c r="I62" s="8">
        <f t="shared" si="14"/>
        <v>3</v>
      </c>
      <c r="J62" s="8">
        <v>100</v>
      </c>
      <c r="K62" s="14">
        <f t="shared" si="10"/>
        <v>0.03</v>
      </c>
      <c r="M62" s="15">
        <f t="shared" si="11"/>
        <v>3</v>
      </c>
      <c r="N62" s="15">
        <f t="shared" si="12"/>
        <v>-1</v>
      </c>
    </row>
    <row r="63" spans="1:15" ht="14.25">
      <c r="A63" s="8"/>
      <c r="B63" s="29"/>
      <c r="C63" s="29"/>
      <c r="D63" s="29"/>
      <c r="E63" s="29" t="s">
        <v>20</v>
      </c>
      <c r="F63" s="29" t="s">
        <v>20</v>
      </c>
      <c r="G63" s="29" t="s">
        <v>20</v>
      </c>
      <c r="H63" s="29" t="s">
        <v>21</v>
      </c>
      <c r="I63" s="30" t="s">
        <v>22</v>
      </c>
      <c r="J63" s="29"/>
      <c r="K63" s="29"/>
      <c r="L63" s="31"/>
      <c r="O63" s="23"/>
    </row>
    <row r="64" spans="1:15" ht="14.25">
      <c r="A64" s="8">
        <v>1</v>
      </c>
      <c r="B64" s="29" t="s">
        <v>91</v>
      </c>
      <c r="C64" s="8" t="s">
        <v>43</v>
      </c>
      <c r="D64" s="8" t="s">
        <v>92</v>
      </c>
      <c r="E64" s="8"/>
      <c r="F64" s="8">
        <v>17</v>
      </c>
      <c r="G64" s="17"/>
      <c r="H64" s="8">
        <v>45</v>
      </c>
      <c r="I64" s="8">
        <f t="shared" ref="I64:I98" si="15">(E64+F64+G64+H64)</f>
        <v>62</v>
      </c>
      <c r="J64" s="8">
        <v>115</v>
      </c>
      <c r="K64" s="14">
        <f t="shared" ref="K64:K98" si="16">I64*100%/J64</f>
        <v>0.53913043478260869</v>
      </c>
      <c r="L64" s="31">
        <f t="shared" ref="L64:L98" si="17">E64+F64+G64+H64</f>
        <v>62</v>
      </c>
      <c r="M64" s="15">
        <f t="shared" ref="M64:M98" si="18">COUNTBLANK(E64:H64)</f>
        <v>2</v>
      </c>
      <c r="N64" s="15">
        <f t="shared" ref="N64:N98" si="19">M64-4</f>
        <v>-2</v>
      </c>
      <c r="O64" s="23">
        <f t="shared" ref="O64:O98" si="20">L64/J64</f>
        <v>0.53913043478260869</v>
      </c>
    </row>
    <row r="65" spans="1:15" ht="14.25">
      <c r="A65" s="8">
        <v>2</v>
      </c>
      <c r="B65" s="29" t="s">
        <v>93</v>
      </c>
      <c r="C65" s="8" t="s">
        <v>43</v>
      </c>
      <c r="D65" s="8" t="s">
        <v>92</v>
      </c>
      <c r="E65" s="8">
        <v>35</v>
      </c>
      <c r="F65" s="17"/>
      <c r="G65" s="17"/>
      <c r="H65" s="8">
        <v>38</v>
      </c>
      <c r="I65" s="8">
        <f t="shared" si="15"/>
        <v>73</v>
      </c>
      <c r="J65" s="8">
        <v>115</v>
      </c>
      <c r="K65" s="14">
        <f t="shared" si="16"/>
        <v>0.63478260869565217</v>
      </c>
      <c r="L65" s="31">
        <f t="shared" si="17"/>
        <v>73</v>
      </c>
      <c r="M65" s="15">
        <f t="shared" si="18"/>
        <v>2</v>
      </c>
      <c r="N65" s="15">
        <f t="shared" si="19"/>
        <v>-2</v>
      </c>
      <c r="O65" s="23">
        <f t="shared" si="20"/>
        <v>0.63478260869565217</v>
      </c>
    </row>
    <row r="66" spans="1:15" ht="14.25">
      <c r="A66" s="8">
        <v>3</v>
      </c>
      <c r="B66" s="29" t="s">
        <v>94</v>
      </c>
      <c r="C66" s="8" t="s">
        <v>95</v>
      </c>
      <c r="D66" s="8" t="s">
        <v>92</v>
      </c>
      <c r="E66" s="8">
        <v>32</v>
      </c>
      <c r="F66" s="17"/>
      <c r="G66" s="17"/>
      <c r="H66" s="8">
        <v>0</v>
      </c>
      <c r="I66" s="8">
        <f t="shared" si="15"/>
        <v>32</v>
      </c>
      <c r="J66" s="8">
        <v>115</v>
      </c>
      <c r="K66" s="14">
        <f t="shared" si="16"/>
        <v>0.27826086956521739</v>
      </c>
      <c r="L66" s="31">
        <f t="shared" si="17"/>
        <v>32</v>
      </c>
      <c r="M66" s="15">
        <f t="shared" si="18"/>
        <v>2</v>
      </c>
      <c r="N66" s="15">
        <f t="shared" si="19"/>
        <v>-2</v>
      </c>
      <c r="O66" s="23">
        <f t="shared" si="20"/>
        <v>0.27826086956521739</v>
      </c>
    </row>
    <row r="67" spans="1:15" ht="14.25">
      <c r="A67" s="8">
        <v>4</v>
      </c>
      <c r="B67" s="29" t="s">
        <v>96</v>
      </c>
      <c r="C67" s="8" t="s">
        <v>95</v>
      </c>
      <c r="D67" s="8" t="s">
        <v>92</v>
      </c>
      <c r="E67" s="8">
        <v>29</v>
      </c>
      <c r="F67" s="17"/>
      <c r="G67" s="17"/>
      <c r="H67" s="8">
        <v>0</v>
      </c>
      <c r="I67" s="8">
        <f t="shared" si="15"/>
        <v>29</v>
      </c>
      <c r="J67" s="8">
        <v>115</v>
      </c>
      <c r="K67" s="14">
        <f t="shared" si="16"/>
        <v>0.25217391304347825</v>
      </c>
      <c r="L67" s="31">
        <f t="shared" si="17"/>
        <v>29</v>
      </c>
      <c r="M67" s="15">
        <f t="shared" si="18"/>
        <v>2</v>
      </c>
      <c r="N67" s="15">
        <f t="shared" si="19"/>
        <v>-2</v>
      </c>
      <c r="O67" s="23">
        <f t="shared" si="20"/>
        <v>0.25217391304347825</v>
      </c>
    </row>
    <row r="68" spans="1:15" ht="14.25">
      <c r="A68" s="8">
        <v>5</v>
      </c>
      <c r="B68" s="29" t="s">
        <v>97</v>
      </c>
      <c r="C68" s="8" t="s">
        <v>95</v>
      </c>
      <c r="D68" s="8" t="s">
        <v>92</v>
      </c>
      <c r="E68" s="8">
        <v>31</v>
      </c>
      <c r="F68" s="17"/>
      <c r="G68" s="17"/>
      <c r="H68" s="17"/>
      <c r="I68" s="8">
        <f t="shared" si="15"/>
        <v>31</v>
      </c>
      <c r="J68" s="8">
        <v>115</v>
      </c>
      <c r="K68" s="14">
        <f t="shared" si="16"/>
        <v>0.26956521739130435</v>
      </c>
      <c r="L68" s="31">
        <f t="shared" si="17"/>
        <v>31</v>
      </c>
      <c r="M68" s="15">
        <f t="shared" si="18"/>
        <v>3</v>
      </c>
      <c r="N68" s="15">
        <f t="shared" si="19"/>
        <v>-1</v>
      </c>
      <c r="O68" s="23">
        <f t="shared" si="20"/>
        <v>0.26956521739130435</v>
      </c>
    </row>
    <row r="69" spans="1:15" ht="14.25">
      <c r="A69" s="8">
        <v>6</v>
      </c>
      <c r="B69" s="29" t="s">
        <v>98</v>
      </c>
      <c r="C69" s="8" t="s">
        <v>95</v>
      </c>
      <c r="D69" s="8" t="s">
        <v>92</v>
      </c>
      <c r="E69" s="8">
        <v>30</v>
      </c>
      <c r="F69" s="17"/>
      <c r="G69" s="17"/>
      <c r="H69" s="8">
        <v>0</v>
      </c>
      <c r="I69" s="8">
        <f t="shared" si="15"/>
        <v>30</v>
      </c>
      <c r="J69" s="8">
        <v>115</v>
      </c>
      <c r="K69" s="14">
        <f t="shared" si="16"/>
        <v>0.2608695652173913</v>
      </c>
      <c r="L69" s="31">
        <f t="shared" si="17"/>
        <v>30</v>
      </c>
      <c r="M69" s="15">
        <f t="shared" si="18"/>
        <v>2</v>
      </c>
      <c r="N69" s="15">
        <f t="shared" si="19"/>
        <v>-2</v>
      </c>
      <c r="O69" s="23">
        <f t="shared" si="20"/>
        <v>0.2608695652173913</v>
      </c>
    </row>
    <row r="70" spans="1:15" ht="14.25">
      <c r="A70" s="8">
        <v>7</v>
      </c>
      <c r="B70" s="29" t="s">
        <v>99</v>
      </c>
      <c r="C70" s="8" t="s">
        <v>95</v>
      </c>
      <c r="D70" s="8" t="s">
        <v>92</v>
      </c>
      <c r="E70" s="8">
        <v>12</v>
      </c>
      <c r="F70" s="17"/>
      <c r="G70" s="17"/>
      <c r="H70" s="8">
        <v>0</v>
      </c>
      <c r="I70" s="8">
        <f t="shared" si="15"/>
        <v>12</v>
      </c>
      <c r="J70" s="8">
        <v>115</v>
      </c>
      <c r="K70" s="14">
        <f t="shared" si="16"/>
        <v>0.10434782608695652</v>
      </c>
      <c r="L70" s="31">
        <f t="shared" si="17"/>
        <v>12</v>
      </c>
      <c r="M70" s="15">
        <f t="shared" si="18"/>
        <v>2</v>
      </c>
      <c r="N70" s="15">
        <f t="shared" si="19"/>
        <v>-2</v>
      </c>
      <c r="O70" s="23">
        <f t="shared" si="20"/>
        <v>0.10434782608695652</v>
      </c>
    </row>
    <row r="71" spans="1:15" ht="14.25">
      <c r="A71" s="8">
        <v>8</v>
      </c>
      <c r="B71" s="32" t="s">
        <v>100</v>
      </c>
      <c r="C71" s="8" t="s">
        <v>95</v>
      </c>
      <c r="D71" s="8" t="s">
        <v>92</v>
      </c>
      <c r="E71" s="8">
        <v>8</v>
      </c>
      <c r="F71" s="17"/>
      <c r="G71" s="17"/>
      <c r="H71" s="8">
        <v>0</v>
      </c>
      <c r="I71" s="8">
        <f t="shared" si="15"/>
        <v>8</v>
      </c>
      <c r="J71" s="8">
        <v>115</v>
      </c>
      <c r="K71" s="14">
        <f t="shared" si="16"/>
        <v>6.9565217391304349E-2</v>
      </c>
      <c r="L71" s="31">
        <f t="shared" si="17"/>
        <v>8</v>
      </c>
      <c r="M71" s="15">
        <f t="shared" si="18"/>
        <v>2</v>
      </c>
      <c r="N71" s="15">
        <f t="shared" si="19"/>
        <v>-2</v>
      </c>
      <c r="O71" s="23">
        <f t="shared" si="20"/>
        <v>6.9565217391304349E-2</v>
      </c>
    </row>
    <row r="72" spans="1:15" ht="14.25">
      <c r="A72" s="8">
        <v>9</v>
      </c>
      <c r="B72" s="29" t="s">
        <v>101</v>
      </c>
      <c r="C72" s="8" t="s">
        <v>95</v>
      </c>
      <c r="D72" s="8" t="s">
        <v>92</v>
      </c>
      <c r="E72" s="17"/>
      <c r="F72" s="8">
        <v>0</v>
      </c>
      <c r="G72" s="17"/>
      <c r="H72" s="17"/>
      <c r="I72" s="8">
        <f t="shared" si="15"/>
        <v>0</v>
      </c>
      <c r="J72" s="8">
        <v>115</v>
      </c>
      <c r="K72" s="14">
        <f t="shared" si="16"/>
        <v>0</v>
      </c>
      <c r="L72" s="31">
        <f t="shared" si="17"/>
        <v>0</v>
      </c>
      <c r="M72" s="15">
        <f t="shared" si="18"/>
        <v>3</v>
      </c>
      <c r="N72" s="15">
        <f t="shared" si="19"/>
        <v>-1</v>
      </c>
      <c r="O72" s="23">
        <f t="shared" si="20"/>
        <v>0</v>
      </c>
    </row>
    <row r="73" spans="1:15" ht="14.25">
      <c r="A73" s="8">
        <v>10</v>
      </c>
      <c r="B73" s="29" t="s">
        <v>102</v>
      </c>
      <c r="C73" s="8" t="s">
        <v>60</v>
      </c>
      <c r="D73" s="8" t="s">
        <v>92</v>
      </c>
      <c r="E73" s="17"/>
      <c r="F73" s="8">
        <v>0</v>
      </c>
      <c r="G73" s="17"/>
      <c r="H73" s="17"/>
      <c r="I73" s="8">
        <f t="shared" si="15"/>
        <v>0</v>
      </c>
      <c r="J73" s="8">
        <v>115</v>
      </c>
      <c r="K73" s="14">
        <f t="shared" si="16"/>
        <v>0</v>
      </c>
      <c r="L73" s="31">
        <f t="shared" si="17"/>
        <v>0</v>
      </c>
      <c r="M73" s="15">
        <f t="shared" si="18"/>
        <v>3</v>
      </c>
      <c r="N73" s="15">
        <f t="shared" si="19"/>
        <v>-1</v>
      </c>
      <c r="O73" s="23">
        <f t="shared" si="20"/>
        <v>0</v>
      </c>
    </row>
    <row r="74" spans="1:15" ht="14.25">
      <c r="A74" s="8">
        <v>11</v>
      </c>
      <c r="B74" s="29" t="s">
        <v>103</v>
      </c>
      <c r="C74" s="8" t="s">
        <v>60</v>
      </c>
      <c r="D74" s="8" t="s">
        <v>92</v>
      </c>
      <c r="E74" s="17"/>
      <c r="F74" s="8">
        <v>0</v>
      </c>
      <c r="G74" s="17"/>
      <c r="H74" s="17"/>
      <c r="I74" s="8">
        <f t="shared" si="15"/>
        <v>0</v>
      </c>
      <c r="J74" s="8">
        <v>115</v>
      </c>
      <c r="K74" s="14">
        <f t="shared" si="16"/>
        <v>0</v>
      </c>
      <c r="L74" s="31">
        <f t="shared" si="17"/>
        <v>0</v>
      </c>
      <c r="M74" s="15">
        <f t="shared" si="18"/>
        <v>3</v>
      </c>
      <c r="N74" s="15">
        <f t="shared" si="19"/>
        <v>-1</v>
      </c>
      <c r="O74" s="23">
        <f t="shared" si="20"/>
        <v>0</v>
      </c>
    </row>
    <row r="75" spans="1:15" ht="14.25">
      <c r="A75" s="8">
        <v>12</v>
      </c>
      <c r="B75" s="29" t="s">
        <v>104</v>
      </c>
      <c r="C75" s="8" t="s">
        <v>43</v>
      </c>
      <c r="D75" s="8" t="s">
        <v>92</v>
      </c>
      <c r="E75" s="8">
        <v>34</v>
      </c>
      <c r="F75" s="17"/>
      <c r="G75" s="17"/>
      <c r="H75" s="8">
        <v>40</v>
      </c>
      <c r="I75" s="8">
        <f t="shared" si="15"/>
        <v>74</v>
      </c>
      <c r="J75" s="8">
        <v>115</v>
      </c>
      <c r="K75" s="14">
        <f t="shared" si="16"/>
        <v>0.64347826086956517</v>
      </c>
      <c r="L75" s="31">
        <f t="shared" si="17"/>
        <v>74</v>
      </c>
      <c r="M75" s="15">
        <f t="shared" si="18"/>
        <v>2</v>
      </c>
      <c r="N75" s="15">
        <f t="shared" si="19"/>
        <v>-2</v>
      </c>
      <c r="O75" s="23">
        <f t="shared" si="20"/>
        <v>0.64347826086956517</v>
      </c>
    </row>
    <row r="76" spans="1:15" ht="14.25">
      <c r="A76" s="8">
        <v>13</v>
      </c>
      <c r="B76" s="32" t="s">
        <v>105</v>
      </c>
      <c r="C76" s="8" t="s">
        <v>43</v>
      </c>
      <c r="D76" s="8" t="s">
        <v>92</v>
      </c>
      <c r="E76" s="17"/>
      <c r="F76" s="8">
        <v>0</v>
      </c>
      <c r="G76" s="17"/>
      <c r="H76" s="17"/>
      <c r="I76" s="8">
        <f t="shared" si="15"/>
        <v>0</v>
      </c>
      <c r="J76" s="8">
        <v>115</v>
      </c>
      <c r="K76" s="14">
        <f t="shared" si="16"/>
        <v>0</v>
      </c>
      <c r="L76" s="31">
        <f t="shared" si="17"/>
        <v>0</v>
      </c>
      <c r="M76" s="15">
        <f t="shared" si="18"/>
        <v>3</v>
      </c>
      <c r="N76" s="15">
        <f t="shared" si="19"/>
        <v>-1</v>
      </c>
      <c r="O76" s="23">
        <f t="shared" si="20"/>
        <v>0</v>
      </c>
    </row>
    <row r="77" spans="1:15" ht="14.25">
      <c r="A77" s="8">
        <v>14</v>
      </c>
      <c r="B77" s="29" t="s">
        <v>106</v>
      </c>
      <c r="C77" s="8" t="s">
        <v>24</v>
      </c>
      <c r="D77" s="8" t="s">
        <v>107</v>
      </c>
      <c r="E77" s="17"/>
      <c r="F77" s="8">
        <v>0</v>
      </c>
      <c r="G77" s="17"/>
      <c r="H77" s="17"/>
      <c r="I77" s="8">
        <f t="shared" si="15"/>
        <v>0</v>
      </c>
      <c r="J77" s="8">
        <v>115</v>
      </c>
      <c r="K77" s="14">
        <f t="shared" si="16"/>
        <v>0</v>
      </c>
      <c r="L77" s="31">
        <f t="shared" si="17"/>
        <v>0</v>
      </c>
      <c r="M77" s="15">
        <f t="shared" si="18"/>
        <v>3</v>
      </c>
      <c r="N77" s="15">
        <f t="shared" si="19"/>
        <v>-1</v>
      </c>
      <c r="O77" s="23">
        <f t="shared" si="20"/>
        <v>0</v>
      </c>
    </row>
    <row r="78" spans="1:15" ht="14.25">
      <c r="A78" s="8">
        <v>15</v>
      </c>
      <c r="B78" s="29" t="s">
        <v>108</v>
      </c>
      <c r="C78" s="8" t="s">
        <v>43</v>
      </c>
      <c r="D78" s="8" t="s">
        <v>107</v>
      </c>
      <c r="E78" s="8"/>
      <c r="F78" s="8">
        <v>15</v>
      </c>
      <c r="G78" s="17"/>
      <c r="H78" s="8">
        <v>41</v>
      </c>
      <c r="I78" s="8">
        <f t="shared" si="15"/>
        <v>56</v>
      </c>
      <c r="J78" s="8">
        <v>115</v>
      </c>
      <c r="K78" s="14">
        <f t="shared" si="16"/>
        <v>0.48695652173913045</v>
      </c>
      <c r="L78" s="31">
        <f t="shared" si="17"/>
        <v>56</v>
      </c>
      <c r="M78" s="15">
        <f t="shared" si="18"/>
        <v>2</v>
      </c>
      <c r="N78" s="15">
        <f t="shared" si="19"/>
        <v>-2</v>
      </c>
      <c r="O78" s="23">
        <f t="shared" si="20"/>
        <v>0.48695652173913045</v>
      </c>
    </row>
    <row r="79" spans="1:15" ht="14.25">
      <c r="A79" s="8">
        <v>16</v>
      </c>
      <c r="B79" s="29" t="s">
        <v>109</v>
      </c>
      <c r="C79" s="8" t="s">
        <v>49</v>
      </c>
      <c r="D79" s="8" t="s">
        <v>107</v>
      </c>
      <c r="E79" s="8">
        <v>4</v>
      </c>
      <c r="F79" s="17"/>
      <c r="G79" s="17"/>
      <c r="H79" s="8">
        <v>13</v>
      </c>
      <c r="I79" s="8">
        <f t="shared" si="15"/>
        <v>17</v>
      </c>
      <c r="J79" s="8">
        <v>115</v>
      </c>
      <c r="K79" s="14">
        <f t="shared" si="16"/>
        <v>0.14782608695652175</v>
      </c>
      <c r="L79" s="31">
        <f t="shared" si="17"/>
        <v>17</v>
      </c>
      <c r="M79" s="15">
        <f t="shared" si="18"/>
        <v>2</v>
      </c>
      <c r="N79" s="15">
        <f t="shared" si="19"/>
        <v>-2</v>
      </c>
      <c r="O79" s="23">
        <f t="shared" si="20"/>
        <v>0.14782608695652175</v>
      </c>
    </row>
    <row r="80" spans="1:15" ht="14.25">
      <c r="A80" s="8">
        <v>17</v>
      </c>
      <c r="B80" s="29" t="s">
        <v>110</v>
      </c>
      <c r="C80" s="8" t="s">
        <v>95</v>
      </c>
      <c r="D80" s="8" t="s">
        <v>107</v>
      </c>
      <c r="E80" s="8">
        <v>25</v>
      </c>
      <c r="F80" s="17"/>
      <c r="G80" s="17"/>
      <c r="H80" s="17"/>
      <c r="I80" s="8">
        <f t="shared" si="15"/>
        <v>25</v>
      </c>
      <c r="J80" s="8">
        <v>115</v>
      </c>
      <c r="K80" s="14">
        <f t="shared" si="16"/>
        <v>0.21739130434782608</v>
      </c>
      <c r="L80" s="31">
        <f t="shared" si="17"/>
        <v>25</v>
      </c>
      <c r="M80" s="15">
        <f t="shared" si="18"/>
        <v>3</v>
      </c>
      <c r="N80" s="15">
        <f t="shared" si="19"/>
        <v>-1</v>
      </c>
      <c r="O80" s="23">
        <f t="shared" si="20"/>
        <v>0.21739130434782608</v>
      </c>
    </row>
    <row r="81" spans="1:15" ht="14.25">
      <c r="A81" s="8">
        <v>18</v>
      </c>
      <c r="B81" s="29" t="s">
        <v>111</v>
      </c>
      <c r="C81" s="8" t="s">
        <v>95</v>
      </c>
      <c r="D81" s="8" t="s">
        <v>107</v>
      </c>
      <c r="E81" s="8">
        <v>10</v>
      </c>
      <c r="F81" s="17"/>
      <c r="G81" s="17"/>
      <c r="H81" s="8">
        <v>0</v>
      </c>
      <c r="I81" s="8">
        <f t="shared" si="15"/>
        <v>10</v>
      </c>
      <c r="J81" s="8">
        <v>115</v>
      </c>
      <c r="K81" s="14">
        <f t="shared" si="16"/>
        <v>8.6956521739130432E-2</v>
      </c>
      <c r="L81" s="31">
        <f t="shared" si="17"/>
        <v>10</v>
      </c>
      <c r="M81" s="15">
        <f t="shared" si="18"/>
        <v>2</v>
      </c>
      <c r="N81" s="15">
        <f t="shared" si="19"/>
        <v>-2</v>
      </c>
      <c r="O81" s="23">
        <f t="shared" si="20"/>
        <v>8.6956521739130432E-2</v>
      </c>
    </row>
    <row r="82" spans="1:15" ht="14.25">
      <c r="A82" s="8">
        <v>19</v>
      </c>
      <c r="B82" s="29" t="s">
        <v>112</v>
      </c>
      <c r="C82" s="8" t="s">
        <v>95</v>
      </c>
      <c r="D82" s="8" t="s">
        <v>107</v>
      </c>
      <c r="E82" s="8">
        <v>12</v>
      </c>
      <c r="F82" s="17"/>
      <c r="G82" s="17"/>
      <c r="H82" s="8">
        <v>0</v>
      </c>
      <c r="I82" s="8">
        <f t="shared" si="15"/>
        <v>12</v>
      </c>
      <c r="J82" s="8">
        <v>115</v>
      </c>
      <c r="K82" s="14">
        <f t="shared" si="16"/>
        <v>0.10434782608695652</v>
      </c>
      <c r="L82" s="31">
        <f t="shared" si="17"/>
        <v>12</v>
      </c>
      <c r="M82" s="15">
        <f t="shared" si="18"/>
        <v>2</v>
      </c>
      <c r="N82" s="15">
        <f t="shared" si="19"/>
        <v>-2</v>
      </c>
      <c r="O82" s="23">
        <f t="shared" si="20"/>
        <v>0.10434782608695652</v>
      </c>
    </row>
    <row r="83" spans="1:15" ht="14.25">
      <c r="A83" s="8">
        <v>20</v>
      </c>
      <c r="B83" s="32" t="s">
        <v>113</v>
      </c>
      <c r="C83" s="8" t="s">
        <v>95</v>
      </c>
      <c r="D83" s="8" t="s">
        <v>107</v>
      </c>
      <c r="E83" s="8">
        <v>12</v>
      </c>
      <c r="F83" s="17"/>
      <c r="G83" s="17"/>
      <c r="H83" s="8">
        <v>0</v>
      </c>
      <c r="I83" s="8">
        <f t="shared" si="15"/>
        <v>12</v>
      </c>
      <c r="J83" s="8">
        <v>115</v>
      </c>
      <c r="K83" s="14">
        <f t="shared" si="16"/>
        <v>0.10434782608695652</v>
      </c>
      <c r="L83" s="31">
        <f t="shared" si="17"/>
        <v>12</v>
      </c>
      <c r="M83" s="15">
        <f t="shared" si="18"/>
        <v>2</v>
      </c>
      <c r="N83" s="15">
        <f t="shared" si="19"/>
        <v>-2</v>
      </c>
      <c r="O83" s="23">
        <f t="shared" si="20"/>
        <v>0.10434782608695652</v>
      </c>
    </row>
    <row r="84" spans="1:15" ht="14.25">
      <c r="A84" s="8">
        <v>21</v>
      </c>
      <c r="B84" s="29" t="s">
        <v>114</v>
      </c>
      <c r="C84" s="8" t="s">
        <v>95</v>
      </c>
      <c r="D84" s="8" t="s">
        <v>107</v>
      </c>
      <c r="E84" s="8">
        <v>12</v>
      </c>
      <c r="F84" s="17"/>
      <c r="G84" s="17"/>
      <c r="H84" s="8">
        <v>0</v>
      </c>
      <c r="I84" s="8">
        <f t="shared" si="15"/>
        <v>12</v>
      </c>
      <c r="J84" s="8">
        <v>115</v>
      </c>
      <c r="K84" s="14">
        <f t="shared" si="16"/>
        <v>0.10434782608695652</v>
      </c>
      <c r="L84" s="31">
        <f t="shared" si="17"/>
        <v>12</v>
      </c>
      <c r="M84" s="15">
        <f t="shared" si="18"/>
        <v>2</v>
      </c>
      <c r="N84" s="15">
        <f t="shared" si="19"/>
        <v>-2</v>
      </c>
      <c r="O84" s="23">
        <f t="shared" si="20"/>
        <v>0.10434782608695652</v>
      </c>
    </row>
    <row r="85" spans="1:15" ht="14.25">
      <c r="A85" s="8">
        <v>22</v>
      </c>
      <c r="B85" s="29" t="s">
        <v>115</v>
      </c>
      <c r="C85" s="8" t="s">
        <v>95</v>
      </c>
      <c r="D85" s="8" t="s">
        <v>107</v>
      </c>
      <c r="E85" s="8">
        <v>8</v>
      </c>
      <c r="F85" s="17"/>
      <c r="G85" s="17"/>
      <c r="H85" s="8">
        <v>0</v>
      </c>
      <c r="I85" s="8">
        <f t="shared" si="15"/>
        <v>8</v>
      </c>
      <c r="J85" s="8">
        <v>115</v>
      </c>
      <c r="K85" s="14">
        <f t="shared" si="16"/>
        <v>6.9565217391304349E-2</v>
      </c>
      <c r="L85" s="31">
        <f t="shared" si="17"/>
        <v>8</v>
      </c>
      <c r="M85" s="15">
        <f t="shared" si="18"/>
        <v>2</v>
      </c>
      <c r="N85" s="15">
        <f t="shared" si="19"/>
        <v>-2</v>
      </c>
      <c r="O85" s="23">
        <f t="shared" si="20"/>
        <v>6.9565217391304349E-2</v>
      </c>
    </row>
    <row r="86" spans="1:15" ht="14.25">
      <c r="A86" s="33">
        <v>23</v>
      </c>
      <c r="B86" s="29" t="s">
        <v>116</v>
      </c>
      <c r="C86" s="8" t="s">
        <v>43</v>
      </c>
      <c r="D86" s="8" t="s">
        <v>117</v>
      </c>
      <c r="E86" s="8">
        <v>17</v>
      </c>
      <c r="F86" s="17"/>
      <c r="G86" s="17"/>
      <c r="H86" s="8">
        <v>49</v>
      </c>
      <c r="I86" s="8">
        <f t="shared" si="15"/>
        <v>66</v>
      </c>
      <c r="J86" s="8">
        <v>120</v>
      </c>
      <c r="K86" s="14">
        <f t="shared" si="16"/>
        <v>0.55000000000000004</v>
      </c>
      <c r="L86" s="31">
        <f t="shared" si="17"/>
        <v>66</v>
      </c>
      <c r="M86" s="15">
        <f t="shared" si="18"/>
        <v>2</v>
      </c>
      <c r="N86" s="15">
        <f t="shared" si="19"/>
        <v>-2</v>
      </c>
      <c r="O86" s="23">
        <f t="shared" si="20"/>
        <v>0.55000000000000004</v>
      </c>
    </row>
    <row r="87" spans="1:15" ht="14.25">
      <c r="A87" s="8">
        <v>24</v>
      </c>
      <c r="B87" s="29" t="s">
        <v>118</v>
      </c>
      <c r="C87" s="8" t="s">
        <v>43</v>
      </c>
      <c r="D87" s="8" t="s">
        <v>117</v>
      </c>
      <c r="E87" s="8">
        <v>32</v>
      </c>
      <c r="F87" s="17"/>
      <c r="G87" s="17"/>
      <c r="H87" s="8">
        <v>45</v>
      </c>
      <c r="I87" s="8">
        <f t="shared" si="15"/>
        <v>77</v>
      </c>
      <c r="J87" s="8">
        <v>120</v>
      </c>
      <c r="K87" s="14">
        <f t="shared" si="16"/>
        <v>0.64166666666666672</v>
      </c>
      <c r="L87" s="31">
        <f t="shared" si="17"/>
        <v>77</v>
      </c>
      <c r="M87" s="15">
        <f t="shared" si="18"/>
        <v>2</v>
      </c>
      <c r="N87" s="15">
        <f t="shared" si="19"/>
        <v>-2</v>
      </c>
      <c r="O87" s="23">
        <f t="shared" si="20"/>
        <v>0.64166666666666672</v>
      </c>
    </row>
    <row r="88" spans="1:15" ht="14.25">
      <c r="A88" s="8">
        <v>25</v>
      </c>
      <c r="B88" s="29" t="s">
        <v>119</v>
      </c>
      <c r="C88" s="8" t="s">
        <v>49</v>
      </c>
      <c r="D88" s="8" t="s">
        <v>117</v>
      </c>
      <c r="E88" s="8">
        <v>32</v>
      </c>
      <c r="F88" s="17"/>
      <c r="G88" s="17"/>
      <c r="H88" s="8">
        <v>40</v>
      </c>
      <c r="I88" s="8">
        <f t="shared" si="15"/>
        <v>72</v>
      </c>
      <c r="J88" s="8">
        <v>120</v>
      </c>
      <c r="K88" s="14">
        <f t="shared" si="16"/>
        <v>0.6</v>
      </c>
      <c r="L88" s="31">
        <f t="shared" si="17"/>
        <v>72</v>
      </c>
      <c r="M88" s="15">
        <f t="shared" si="18"/>
        <v>2</v>
      </c>
      <c r="N88" s="15">
        <f t="shared" si="19"/>
        <v>-2</v>
      </c>
      <c r="O88" s="23">
        <f t="shared" si="20"/>
        <v>0.6</v>
      </c>
    </row>
    <row r="89" spans="1:15" ht="14.25">
      <c r="A89" s="8">
        <v>26</v>
      </c>
      <c r="B89" s="32" t="s">
        <v>120</v>
      </c>
      <c r="C89" s="8" t="s">
        <v>24</v>
      </c>
      <c r="D89" s="8" t="s">
        <v>117</v>
      </c>
      <c r="E89" s="17"/>
      <c r="F89" s="8">
        <v>0</v>
      </c>
      <c r="G89" s="17"/>
      <c r="H89" s="17"/>
      <c r="I89" s="8">
        <f t="shared" si="15"/>
        <v>0</v>
      </c>
      <c r="J89" s="8">
        <v>120</v>
      </c>
      <c r="K89" s="14">
        <f t="shared" si="16"/>
        <v>0</v>
      </c>
      <c r="L89" s="31">
        <f t="shared" si="17"/>
        <v>0</v>
      </c>
      <c r="M89" s="15">
        <f t="shared" si="18"/>
        <v>3</v>
      </c>
      <c r="N89" s="15">
        <f t="shared" si="19"/>
        <v>-1</v>
      </c>
      <c r="O89" s="23">
        <f t="shared" si="20"/>
        <v>0</v>
      </c>
    </row>
    <row r="90" spans="1:15" ht="14.25">
      <c r="A90" s="8">
        <v>27</v>
      </c>
      <c r="B90" s="32" t="s">
        <v>45</v>
      </c>
      <c r="C90" s="8" t="s">
        <v>24</v>
      </c>
      <c r="D90" s="8" t="s">
        <v>121</v>
      </c>
      <c r="E90" s="8">
        <v>18</v>
      </c>
      <c r="F90" s="17"/>
      <c r="G90" s="17"/>
      <c r="H90" s="8">
        <v>25</v>
      </c>
      <c r="I90" s="8">
        <f t="shared" si="15"/>
        <v>43</v>
      </c>
      <c r="J90" s="8">
        <v>125</v>
      </c>
      <c r="K90" s="14">
        <f t="shared" si="16"/>
        <v>0.34399999999999997</v>
      </c>
      <c r="L90" s="31">
        <f t="shared" si="17"/>
        <v>43</v>
      </c>
      <c r="M90" s="15">
        <f t="shared" si="18"/>
        <v>2</v>
      </c>
      <c r="N90" s="15">
        <f t="shared" si="19"/>
        <v>-2</v>
      </c>
      <c r="O90" s="23">
        <f t="shared" si="20"/>
        <v>0.34399999999999997</v>
      </c>
    </row>
    <row r="91" spans="1:15" ht="14.25">
      <c r="A91" s="33">
        <v>28</v>
      </c>
      <c r="B91" s="32" t="s">
        <v>122</v>
      </c>
      <c r="C91" s="8" t="s">
        <v>43</v>
      </c>
      <c r="D91" s="8" t="s">
        <v>121</v>
      </c>
      <c r="E91" s="8"/>
      <c r="F91" s="8">
        <v>20</v>
      </c>
      <c r="G91" s="17"/>
      <c r="H91" s="8">
        <v>45</v>
      </c>
      <c r="I91" s="8">
        <f t="shared" si="15"/>
        <v>65</v>
      </c>
      <c r="J91" s="8">
        <v>125</v>
      </c>
      <c r="K91" s="14">
        <f t="shared" si="16"/>
        <v>0.52</v>
      </c>
      <c r="L91" s="31">
        <f t="shared" si="17"/>
        <v>65</v>
      </c>
      <c r="M91" s="15">
        <f t="shared" si="18"/>
        <v>2</v>
      </c>
      <c r="N91" s="15">
        <f t="shared" si="19"/>
        <v>-2</v>
      </c>
      <c r="O91" s="23">
        <f t="shared" si="20"/>
        <v>0.52</v>
      </c>
    </row>
    <row r="92" spans="1:15" ht="14.25">
      <c r="A92" s="8">
        <v>29</v>
      </c>
      <c r="B92" s="29" t="s">
        <v>51</v>
      </c>
      <c r="C92" s="8" t="s">
        <v>43</v>
      </c>
      <c r="D92" s="8" t="s">
        <v>121</v>
      </c>
      <c r="E92" s="8">
        <v>29</v>
      </c>
      <c r="F92" s="17"/>
      <c r="G92" s="17"/>
      <c r="H92" s="8">
        <v>40</v>
      </c>
      <c r="I92" s="8">
        <f t="shared" si="15"/>
        <v>69</v>
      </c>
      <c r="J92" s="8">
        <v>125</v>
      </c>
      <c r="K92" s="14">
        <f t="shared" si="16"/>
        <v>0.55200000000000005</v>
      </c>
      <c r="L92" s="31">
        <f t="shared" si="17"/>
        <v>69</v>
      </c>
      <c r="M92" s="15">
        <f t="shared" si="18"/>
        <v>2</v>
      </c>
      <c r="N92" s="15">
        <f t="shared" si="19"/>
        <v>-2</v>
      </c>
      <c r="O92" s="23">
        <f t="shared" si="20"/>
        <v>0.55200000000000005</v>
      </c>
    </row>
    <row r="93" spans="1:15" ht="14.25">
      <c r="A93" s="8">
        <v>30</v>
      </c>
      <c r="B93" s="32" t="s">
        <v>123</v>
      </c>
      <c r="C93" s="8" t="s">
        <v>49</v>
      </c>
      <c r="D93" s="8" t="s">
        <v>121</v>
      </c>
      <c r="E93" s="8">
        <v>17</v>
      </c>
      <c r="F93" s="17"/>
      <c r="G93" s="17"/>
      <c r="H93" s="8">
        <v>13</v>
      </c>
      <c r="I93" s="8">
        <f t="shared" si="15"/>
        <v>30</v>
      </c>
      <c r="J93" s="8">
        <v>125</v>
      </c>
      <c r="K93" s="14">
        <f t="shared" si="16"/>
        <v>0.24</v>
      </c>
      <c r="L93" s="31">
        <f t="shared" si="17"/>
        <v>30</v>
      </c>
      <c r="M93" s="15">
        <f t="shared" si="18"/>
        <v>2</v>
      </c>
      <c r="N93" s="15">
        <f t="shared" si="19"/>
        <v>-2</v>
      </c>
      <c r="O93" s="23">
        <f t="shared" si="20"/>
        <v>0.24</v>
      </c>
    </row>
    <row r="94" spans="1:15" ht="14.25">
      <c r="A94" s="8">
        <v>31</v>
      </c>
      <c r="B94" s="29" t="s">
        <v>124</v>
      </c>
      <c r="C94" s="8" t="s">
        <v>125</v>
      </c>
      <c r="D94" s="8" t="s">
        <v>121</v>
      </c>
      <c r="E94" s="8">
        <v>25</v>
      </c>
      <c r="F94" s="17"/>
      <c r="G94" s="17"/>
      <c r="H94" s="8">
        <v>40</v>
      </c>
      <c r="I94" s="8">
        <f t="shared" si="15"/>
        <v>65</v>
      </c>
      <c r="J94" s="8">
        <v>125</v>
      </c>
      <c r="K94" s="14">
        <f t="shared" si="16"/>
        <v>0.52</v>
      </c>
      <c r="L94" s="31">
        <f t="shared" si="17"/>
        <v>65</v>
      </c>
      <c r="M94" s="15">
        <f t="shared" si="18"/>
        <v>2</v>
      </c>
      <c r="N94" s="15">
        <f t="shared" si="19"/>
        <v>-2</v>
      </c>
      <c r="O94" s="23">
        <f t="shared" si="20"/>
        <v>0.52</v>
      </c>
    </row>
    <row r="95" spans="1:15" ht="14.25">
      <c r="A95" s="8">
        <v>32</v>
      </c>
      <c r="B95" s="32" t="s">
        <v>126</v>
      </c>
      <c r="C95" s="8" t="s">
        <v>43</v>
      </c>
      <c r="D95" s="8" t="s">
        <v>127</v>
      </c>
      <c r="E95" s="8"/>
      <c r="F95" s="8">
        <v>11</v>
      </c>
      <c r="G95" s="17"/>
      <c r="H95" s="8">
        <v>49</v>
      </c>
      <c r="I95" s="8">
        <f t="shared" si="15"/>
        <v>60</v>
      </c>
      <c r="J95" s="8">
        <v>125</v>
      </c>
      <c r="K95" s="14">
        <f t="shared" si="16"/>
        <v>0.48</v>
      </c>
      <c r="L95" s="31">
        <f t="shared" si="17"/>
        <v>60</v>
      </c>
      <c r="M95" s="15">
        <f t="shared" si="18"/>
        <v>2</v>
      </c>
      <c r="N95" s="15">
        <f t="shared" si="19"/>
        <v>-2</v>
      </c>
      <c r="O95" s="23">
        <f t="shared" si="20"/>
        <v>0.48</v>
      </c>
    </row>
    <row r="96" spans="1:15" ht="14.25">
      <c r="A96" s="8">
        <v>33</v>
      </c>
      <c r="B96" s="29" t="s">
        <v>90</v>
      </c>
      <c r="C96" s="8" t="s">
        <v>49</v>
      </c>
      <c r="D96" s="8" t="s">
        <v>127</v>
      </c>
      <c r="E96" s="8">
        <v>35</v>
      </c>
      <c r="F96" s="17"/>
      <c r="G96" s="17"/>
      <c r="H96" s="8">
        <v>40</v>
      </c>
      <c r="I96" s="8">
        <f t="shared" si="15"/>
        <v>75</v>
      </c>
      <c r="J96" s="8">
        <v>125</v>
      </c>
      <c r="K96" s="14">
        <f t="shared" si="16"/>
        <v>0.6</v>
      </c>
      <c r="L96" s="31">
        <f t="shared" si="17"/>
        <v>75</v>
      </c>
      <c r="M96" s="15">
        <f t="shared" si="18"/>
        <v>2</v>
      </c>
      <c r="N96" s="15">
        <f t="shared" si="19"/>
        <v>-2</v>
      </c>
      <c r="O96" s="23">
        <f t="shared" si="20"/>
        <v>0.6</v>
      </c>
    </row>
    <row r="97" spans="1:15" ht="14.25">
      <c r="A97" s="8">
        <v>35</v>
      </c>
      <c r="B97" s="29" t="s">
        <v>128</v>
      </c>
      <c r="C97" s="8" t="s">
        <v>24</v>
      </c>
      <c r="D97" s="8" t="s">
        <v>127</v>
      </c>
      <c r="E97" s="8">
        <v>18</v>
      </c>
      <c r="F97" s="17"/>
      <c r="G97" s="17"/>
      <c r="H97" s="8">
        <v>25</v>
      </c>
      <c r="I97" s="8">
        <f t="shared" si="15"/>
        <v>43</v>
      </c>
      <c r="J97" s="8">
        <v>125</v>
      </c>
      <c r="K97" s="14">
        <f t="shared" si="16"/>
        <v>0.34399999999999997</v>
      </c>
      <c r="L97" s="31">
        <f t="shared" si="17"/>
        <v>43</v>
      </c>
      <c r="M97" s="15">
        <f t="shared" si="18"/>
        <v>2</v>
      </c>
      <c r="N97" s="15">
        <f t="shared" si="19"/>
        <v>-2</v>
      </c>
      <c r="O97" s="23">
        <f t="shared" si="20"/>
        <v>0.34399999999999997</v>
      </c>
    </row>
    <row r="98" spans="1:15" ht="14.25">
      <c r="A98" s="8">
        <v>34</v>
      </c>
      <c r="B98" s="32" t="s">
        <v>129</v>
      </c>
      <c r="C98" s="8" t="s">
        <v>49</v>
      </c>
      <c r="D98" s="8" t="s">
        <v>127</v>
      </c>
      <c r="E98" s="8">
        <v>20</v>
      </c>
      <c r="F98" s="17"/>
      <c r="G98" s="17"/>
      <c r="H98" s="8">
        <v>28</v>
      </c>
      <c r="I98" s="8">
        <f t="shared" si="15"/>
        <v>48</v>
      </c>
      <c r="J98" s="8">
        <v>125</v>
      </c>
      <c r="K98" s="14">
        <f t="shared" si="16"/>
        <v>0.38400000000000001</v>
      </c>
      <c r="L98" s="31">
        <f t="shared" si="17"/>
        <v>48</v>
      </c>
      <c r="M98" s="15">
        <f t="shared" si="18"/>
        <v>2</v>
      </c>
      <c r="N98" s="15">
        <f t="shared" si="19"/>
        <v>-2</v>
      </c>
      <c r="O98" s="23">
        <f t="shared" si="20"/>
        <v>0.38400000000000001</v>
      </c>
    </row>
    <row r="99" spans="1:15" ht="14.25">
      <c r="A99" s="8"/>
      <c r="B99" s="28"/>
      <c r="C99" s="28"/>
      <c r="D99" s="28"/>
      <c r="E99" s="28"/>
      <c r="F99" s="28"/>
      <c r="G99" s="28"/>
      <c r="H99" s="28"/>
      <c r="I99" s="28"/>
      <c r="J99" s="28"/>
      <c r="K99" s="28"/>
    </row>
    <row r="100" spans="1:15" ht="14.25">
      <c r="A100" s="8">
        <v>1</v>
      </c>
      <c r="B100" s="28" t="s">
        <v>130</v>
      </c>
      <c r="C100" s="26" t="s">
        <v>131</v>
      </c>
      <c r="D100" s="8" t="s">
        <v>132</v>
      </c>
      <c r="E100" s="8">
        <v>31.5</v>
      </c>
      <c r="F100" s="17"/>
      <c r="G100" s="17"/>
      <c r="H100" s="17"/>
      <c r="I100" s="8">
        <f t="shared" ref="I100:I152" si="21">(E100+F100+G100+H100)/N100*-1</f>
        <v>31.5</v>
      </c>
      <c r="J100" s="8">
        <v>70</v>
      </c>
      <c r="K100" s="14">
        <f t="shared" ref="K100:K152" si="22">I100*100%/J100</f>
        <v>0.45</v>
      </c>
      <c r="M100" s="15">
        <f t="shared" ref="M100:M152" si="23">COUNTBLANK(E100:H100)</f>
        <v>3</v>
      </c>
      <c r="N100" s="15">
        <f t="shared" ref="N100:N152" si="24">M100-4</f>
        <v>-1</v>
      </c>
    </row>
    <row r="101" spans="1:15" ht="14.25">
      <c r="A101" s="8">
        <v>2</v>
      </c>
      <c r="B101" s="28" t="s">
        <v>102</v>
      </c>
      <c r="C101" s="26" t="s">
        <v>133</v>
      </c>
      <c r="D101" s="8" t="s">
        <v>132</v>
      </c>
      <c r="E101" s="8">
        <v>33.5</v>
      </c>
      <c r="F101" s="17"/>
      <c r="G101" s="17"/>
      <c r="H101" s="17"/>
      <c r="I101" s="8">
        <f t="shared" si="21"/>
        <v>33.5</v>
      </c>
      <c r="J101" s="8">
        <v>70</v>
      </c>
      <c r="K101" s="14">
        <f t="shared" si="22"/>
        <v>0.47857142857142859</v>
      </c>
      <c r="M101" s="15">
        <f t="shared" si="23"/>
        <v>3</v>
      </c>
      <c r="N101" s="15">
        <f t="shared" si="24"/>
        <v>-1</v>
      </c>
    </row>
    <row r="102" spans="1:15" ht="14.25">
      <c r="A102" s="8">
        <v>3</v>
      </c>
      <c r="B102" s="28" t="s">
        <v>134</v>
      </c>
      <c r="C102" s="34" t="s">
        <v>135</v>
      </c>
      <c r="D102" s="8" t="s">
        <v>132</v>
      </c>
      <c r="E102" s="8">
        <v>17</v>
      </c>
      <c r="F102" s="17"/>
      <c r="G102" s="17"/>
      <c r="H102" s="17"/>
      <c r="I102" s="8">
        <f t="shared" si="21"/>
        <v>17</v>
      </c>
      <c r="J102" s="8">
        <v>70</v>
      </c>
      <c r="K102" s="14">
        <f t="shared" si="22"/>
        <v>0.24285714285714285</v>
      </c>
      <c r="M102" s="15">
        <f t="shared" si="23"/>
        <v>3</v>
      </c>
      <c r="N102" s="15">
        <f t="shared" si="24"/>
        <v>-1</v>
      </c>
    </row>
    <row r="103" spans="1:15" ht="14.25">
      <c r="A103" s="8">
        <v>4</v>
      </c>
      <c r="B103" s="35" t="s">
        <v>136</v>
      </c>
      <c r="C103" s="26" t="s">
        <v>137</v>
      </c>
      <c r="D103" s="8" t="s">
        <v>132</v>
      </c>
      <c r="E103" s="17"/>
      <c r="F103" s="8">
        <v>0</v>
      </c>
      <c r="G103" s="17"/>
      <c r="H103" s="17"/>
      <c r="I103" s="8">
        <f t="shared" si="21"/>
        <v>0</v>
      </c>
      <c r="J103" s="8">
        <v>70</v>
      </c>
      <c r="K103" s="14">
        <f t="shared" si="22"/>
        <v>0</v>
      </c>
      <c r="M103" s="15">
        <f t="shared" si="23"/>
        <v>3</v>
      </c>
      <c r="N103" s="15">
        <f t="shared" si="24"/>
        <v>-1</v>
      </c>
    </row>
    <row r="104" spans="1:15" ht="14.25">
      <c r="A104" s="8">
        <v>5</v>
      </c>
      <c r="B104" s="28" t="s">
        <v>138</v>
      </c>
      <c r="C104" s="26" t="s">
        <v>139</v>
      </c>
      <c r="D104" s="8" t="s">
        <v>132</v>
      </c>
      <c r="E104" s="8">
        <v>37</v>
      </c>
      <c r="F104" s="17"/>
      <c r="G104" s="17"/>
      <c r="H104" s="17"/>
      <c r="I104" s="8">
        <f t="shared" si="21"/>
        <v>37</v>
      </c>
      <c r="J104" s="8">
        <v>70</v>
      </c>
      <c r="K104" s="14">
        <f t="shared" si="22"/>
        <v>0.52857142857142858</v>
      </c>
      <c r="M104" s="15">
        <f t="shared" si="23"/>
        <v>3</v>
      </c>
      <c r="N104" s="15">
        <f t="shared" si="24"/>
        <v>-1</v>
      </c>
    </row>
    <row r="105" spans="1:15" ht="14.25">
      <c r="A105" s="8">
        <v>6</v>
      </c>
      <c r="B105" s="35" t="s">
        <v>105</v>
      </c>
      <c r="C105" s="26" t="s">
        <v>140</v>
      </c>
      <c r="D105" s="8" t="s">
        <v>132</v>
      </c>
      <c r="E105" s="8">
        <v>30.5</v>
      </c>
      <c r="F105" s="17"/>
      <c r="G105" s="17"/>
      <c r="H105" s="17"/>
      <c r="I105" s="8">
        <f t="shared" si="21"/>
        <v>30.5</v>
      </c>
      <c r="J105" s="8">
        <v>70</v>
      </c>
      <c r="K105" s="14">
        <f t="shared" si="22"/>
        <v>0.43571428571428572</v>
      </c>
      <c r="M105" s="15">
        <f t="shared" si="23"/>
        <v>3</v>
      </c>
      <c r="N105" s="15">
        <f t="shared" si="24"/>
        <v>-1</v>
      </c>
    </row>
    <row r="106" spans="1:15" ht="14.25">
      <c r="A106" s="8">
        <v>7</v>
      </c>
      <c r="B106" s="28" t="s">
        <v>94</v>
      </c>
      <c r="C106" s="26" t="s">
        <v>141</v>
      </c>
      <c r="D106" s="8" t="s">
        <v>132</v>
      </c>
      <c r="E106" s="8">
        <v>16.5</v>
      </c>
      <c r="F106" s="17"/>
      <c r="G106" s="17"/>
      <c r="H106" s="17"/>
      <c r="I106" s="8">
        <f t="shared" si="21"/>
        <v>16.5</v>
      </c>
      <c r="J106" s="8">
        <v>70</v>
      </c>
      <c r="K106" s="14">
        <f t="shared" si="22"/>
        <v>0.23571428571428571</v>
      </c>
      <c r="M106" s="15">
        <f t="shared" si="23"/>
        <v>3</v>
      </c>
      <c r="N106" s="15">
        <f t="shared" si="24"/>
        <v>-1</v>
      </c>
    </row>
    <row r="107" spans="1:15" ht="14.25">
      <c r="A107" s="8">
        <v>8</v>
      </c>
      <c r="B107" s="28" t="s">
        <v>99</v>
      </c>
      <c r="C107" s="26" t="s">
        <v>141</v>
      </c>
      <c r="D107" s="8" t="s">
        <v>132</v>
      </c>
      <c r="E107" s="8">
        <v>22</v>
      </c>
      <c r="F107" s="17"/>
      <c r="G107" s="17"/>
      <c r="H107" s="17"/>
      <c r="I107" s="8">
        <f t="shared" si="21"/>
        <v>22</v>
      </c>
      <c r="J107" s="8">
        <v>70</v>
      </c>
      <c r="K107" s="14">
        <f t="shared" si="22"/>
        <v>0.31428571428571428</v>
      </c>
      <c r="M107" s="15">
        <f t="shared" si="23"/>
        <v>3</v>
      </c>
      <c r="N107" s="15">
        <f t="shared" si="24"/>
        <v>-1</v>
      </c>
    </row>
    <row r="108" spans="1:15" ht="14.25">
      <c r="A108" s="8">
        <v>9</v>
      </c>
      <c r="B108" s="28" t="s">
        <v>142</v>
      </c>
      <c r="C108" s="26" t="s">
        <v>143</v>
      </c>
      <c r="D108" s="8" t="s">
        <v>132</v>
      </c>
      <c r="E108" s="8">
        <v>28</v>
      </c>
      <c r="F108" s="17"/>
      <c r="G108" s="17"/>
      <c r="H108" s="17"/>
      <c r="I108" s="8">
        <f t="shared" si="21"/>
        <v>28</v>
      </c>
      <c r="J108" s="8">
        <v>70</v>
      </c>
      <c r="K108" s="14">
        <f t="shared" si="22"/>
        <v>0.4</v>
      </c>
      <c r="M108" s="15">
        <f t="shared" si="23"/>
        <v>3</v>
      </c>
      <c r="N108" s="15">
        <f t="shared" si="24"/>
        <v>-1</v>
      </c>
    </row>
    <row r="109" spans="1:15" ht="14.25">
      <c r="A109" s="33">
        <v>10</v>
      </c>
      <c r="B109" s="36" t="s">
        <v>144</v>
      </c>
      <c r="C109" s="26" t="s">
        <v>145</v>
      </c>
      <c r="D109" s="8" t="s">
        <v>146</v>
      </c>
      <c r="E109" s="8">
        <v>62.5</v>
      </c>
      <c r="F109" s="8">
        <v>44</v>
      </c>
      <c r="G109" s="17"/>
      <c r="H109" s="17"/>
      <c r="I109" s="8">
        <f t="shared" si="21"/>
        <v>53.25</v>
      </c>
      <c r="J109" s="8">
        <v>70</v>
      </c>
      <c r="K109" s="14">
        <f t="shared" si="22"/>
        <v>0.76071428571428568</v>
      </c>
      <c r="M109" s="15">
        <f t="shared" si="23"/>
        <v>2</v>
      </c>
      <c r="N109" s="15">
        <f t="shared" si="24"/>
        <v>-2</v>
      </c>
    </row>
    <row r="110" spans="1:15" ht="14.25">
      <c r="A110" s="8">
        <v>11</v>
      </c>
      <c r="B110" s="28" t="s">
        <v>147</v>
      </c>
      <c r="C110" s="26" t="s">
        <v>148</v>
      </c>
      <c r="D110" s="8" t="s">
        <v>149</v>
      </c>
      <c r="E110" s="8">
        <v>33.5</v>
      </c>
      <c r="F110" s="17"/>
      <c r="G110" s="17"/>
      <c r="H110" s="17"/>
      <c r="I110" s="8">
        <f t="shared" si="21"/>
        <v>33.5</v>
      </c>
      <c r="J110" s="8">
        <v>70</v>
      </c>
      <c r="K110" s="14">
        <f t="shared" si="22"/>
        <v>0.47857142857142859</v>
      </c>
      <c r="M110" s="15">
        <f t="shared" si="23"/>
        <v>3</v>
      </c>
      <c r="N110" s="15">
        <f t="shared" si="24"/>
        <v>-1</v>
      </c>
    </row>
    <row r="111" spans="1:15" ht="14.25">
      <c r="A111" s="8">
        <v>12</v>
      </c>
      <c r="B111" s="28" t="s">
        <v>150</v>
      </c>
      <c r="C111" s="26" t="s">
        <v>151</v>
      </c>
      <c r="D111" s="8" t="s">
        <v>149</v>
      </c>
      <c r="E111" s="8">
        <v>32.5</v>
      </c>
      <c r="F111" s="17"/>
      <c r="G111" s="17"/>
      <c r="H111" s="17"/>
      <c r="I111" s="8">
        <f t="shared" si="21"/>
        <v>32.5</v>
      </c>
      <c r="J111" s="8">
        <v>70</v>
      </c>
      <c r="K111" s="14">
        <f t="shared" si="22"/>
        <v>0.4642857142857143</v>
      </c>
      <c r="M111" s="15">
        <f t="shared" si="23"/>
        <v>3</v>
      </c>
      <c r="N111" s="15">
        <f t="shared" si="24"/>
        <v>-1</v>
      </c>
    </row>
    <row r="112" spans="1:15" ht="14.25">
      <c r="A112" s="8">
        <v>13</v>
      </c>
      <c r="B112" s="28" t="s">
        <v>152</v>
      </c>
      <c r="C112" s="26" t="s">
        <v>153</v>
      </c>
      <c r="D112" s="8" t="s">
        <v>149</v>
      </c>
      <c r="E112" s="8">
        <v>37.5</v>
      </c>
      <c r="F112" s="17"/>
      <c r="G112" s="17"/>
      <c r="H112" s="17"/>
      <c r="I112" s="8">
        <f t="shared" si="21"/>
        <v>37.5</v>
      </c>
      <c r="J112" s="8">
        <v>70</v>
      </c>
      <c r="K112" s="14">
        <f t="shared" si="22"/>
        <v>0.5357142857142857</v>
      </c>
      <c r="M112" s="15">
        <f t="shared" si="23"/>
        <v>3</v>
      </c>
      <c r="N112" s="15">
        <f t="shared" si="24"/>
        <v>-1</v>
      </c>
    </row>
    <row r="113" spans="1:14" ht="14.25">
      <c r="A113" s="8">
        <v>14</v>
      </c>
      <c r="B113" s="35" t="s">
        <v>154</v>
      </c>
      <c r="C113" s="26" t="s">
        <v>153</v>
      </c>
      <c r="D113" s="8" t="s">
        <v>149</v>
      </c>
      <c r="E113" s="8">
        <v>29.5</v>
      </c>
      <c r="F113" s="17"/>
      <c r="G113" s="17"/>
      <c r="H113" s="17"/>
      <c r="I113" s="8">
        <f t="shared" si="21"/>
        <v>29.5</v>
      </c>
      <c r="J113" s="8">
        <v>70</v>
      </c>
      <c r="K113" s="14">
        <f t="shared" si="22"/>
        <v>0.42142857142857143</v>
      </c>
      <c r="M113" s="15">
        <f t="shared" si="23"/>
        <v>3</v>
      </c>
      <c r="N113" s="15">
        <f t="shared" si="24"/>
        <v>-1</v>
      </c>
    </row>
    <row r="114" spans="1:14" ht="14.25">
      <c r="A114" s="8">
        <v>15</v>
      </c>
      <c r="B114" s="35" t="s">
        <v>29</v>
      </c>
      <c r="C114" s="26" t="s">
        <v>135</v>
      </c>
      <c r="D114" s="8" t="s">
        <v>149</v>
      </c>
      <c r="E114" s="17"/>
      <c r="F114" s="8">
        <v>0</v>
      </c>
      <c r="G114" s="17"/>
      <c r="H114" s="17"/>
      <c r="I114" s="8">
        <f t="shared" si="21"/>
        <v>0</v>
      </c>
      <c r="J114" s="8">
        <v>70</v>
      </c>
      <c r="K114" s="14">
        <f t="shared" si="22"/>
        <v>0</v>
      </c>
      <c r="M114" s="15">
        <f t="shared" si="23"/>
        <v>3</v>
      </c>
      <c r="N114" s="15">
        <f t="shared" si="24"/>
        <v>-1</v>
      </c>
    </row>
    <row r="115" spans="1:14" ht="14.25">
      <c r="A115" s="8">
        <v>16</v>
      </c>
      <c r="B115" s="28" t="s">
        <v>155</v>
      </c>
      <c r="C115" s="26" t="s">
        <v>135</v>
      </c>
      <c r="D115" s="8" t="s">
        <v>149</v>
      </c>
      <c r="E115" s="17"/>
      <c r="F115" s="8">
        <v>0</v>
      </c>
      <c r="G115" s="17"/>
      <c r="H115" s="17"/>
      <c r="I115" s="8">
        <f t="shared" si="21"/>
        <v>0</v>
      </c>
      <c r="J115" s="8">
        <v>70</v>
      </c>
      <c r="K115" s="14">
        <f t="shared" si="22"/>
        <v>0</v>
      </c>
      <c r="M115" s="15">
        <f t="shared" si="23"/>
        <v>3</v>
      </c>
      <c r="N115" s="15">
        <f t="shared" si="24"/>
        <v>-1</v>
      </c>
    </row>
    <row r="116" spans="1:14" ht="14.25">
      <c r="A116" s="8">
        <v>17</v>
      </c>
      <c r="B116" s="28" t="s">
        <v>156</v>
      </c>
      <c r="C116" s="26" t="s">
        <v>135</v>
      </c>
      <c r="D116" s="8" t="s">
        <v>149</v>
      </c>
      <c r="E116" s="17"/>
      <c r="F116" s="8">
        <v>0</v>
      </c>
      <c r="G116" s="17"/>
      <c r="H116" s="17"/>
      <c r="I116" s="8">
        <f t="shared" si="21"/>
        <v>0</v>
      </c>
      <c r="J116" s="8">
        <v>70</v>
      </c>
      <c r="K116" s="14">
        <f t="shared" si="22"/>
        <v>0</v>
      </c>
      <c r="M116" s="15">
        <f t="shared" si="23"/>
        <v>3</v>
      </c>
      <c r="N116" s="15">
        <f t="shared" si="24"/>
        <v>-1</v>
      </c>
    </row>
    <row r="117" spans="1:14" ht="14.25">
      <c r="A117" s="8">
        <v>18</v>
      </c>
      <c r="B117" s="28" t="s">
        <v>36</v>
      </c>
      <c r="C117" s="8" t="s">
        <v>157</v>
      </c>
      <c r="D117" s="8" t="s">
        <v>149</v>
      </c>
      <c r="E117" s="17"/>
      <c r="F117" s="8">
        <v>0</v>
      </c>
      <c r="G117" s="17"/>
      <c r="H117" s="17"/>
      <c r="I117" s="8">
        <f t="shared" si="21"/>
        <v>0</v>
      </c>
      <c r="J117" s="8">
        <v>70</v>
      </c>
      <c r="K117" s="14">
        <f t="shared" si="22"/>
        <v>0</v>
      </c>
      <c r="M117" s="15">
        <f t="shared" si="23"/>
        <v>3</v>
      </c>
      <c r="N117" s="15">
        <f t="shared" si="24"/>
        <v>-1</v>
      </c>
    </row>
    <row r="118" spans="1:14" ht="14.25">
      <c r="A118" s="8">
        <v>19</v>
      </c>
      <c r="B118" s="28" t="s">
        <v>34</v>
      </c>
      <c r="C118" s="8" t="s">
        <v>157</v>
      </c>
      <c r="D118" s="8" t="s">
        <v>149</v>
      </c>
      <c r="E118" s="17"/>
      <c r="F118" s="8">
        <v>0</v>
      </c>
      <c r="G118" s="17"/>
      <c r="H118" s="17"/>
      <c r="I118" s="8">
        <f t="shared" si="21"/>
        <v>0</v>
      </c>
      <c r="J118" s="8">
        <v>70</v>
      </c>
      <c r="K118" s="14">
        <f t="shared" si="22"/>
        <v>0</v>
      </c>
      <c r="M118" s="15">
        <f t="shared" si="23"/>
        <v>3</v>
      </c>
      <c r="N118" s="15">
        <f t="shared" si="24"/>
        <v>-1</v>
      </c>
    </row>
    <row r="119" spans="1:14" ht="14.25">
      <c r="A119" s="8">
        <v>20</v>
      </c>
      <c r="B119" s="28" t="s">
        <v>32</v>
      </c>
      <c r="C119" s="8" t="s">
        <v>157</v>
      </c>
      <c r="D119" s="8" t="s">
        <v>149</v>
      </c>
      <c r="E119" s="17"/>
      <c r="F119" s="8">
        <v>0</v>
      </c>
      <c r="G119" s="17"/>
      <c r="H119" s="17"/>
      <c r="I119" s="8">
        <f t="shared" si="21"/>
        <v>0</v>
      </c>
      <c r="J119" s="8">
        <v>70</v>
      </c>
      <c r="K119" s="14">
        <f t="shared" si="22"/>
        <v>0</v>
      </c>
      <c r="M119" s="15">
        <f t="shared" si="23"/>
        <v>3</v>
      </c>
      <c r="N119" s="15">
        <f t="shared" si="24"/>
        <v>-1</v>
      </c>
    </row>
    <row r="120" spans="1:14" ht="14.25">
      <c r="A120" s="8">
        <v>21</v>
      </c>
      <c r="B120" s="28" t="s">
        <v>37</v>
      </c>
      <c r="C120" s="8" t="s">
        <v>157</v>
      </c>
      <c r="D120" s="8" t="s">
        <v>149</v>
      </c>
      <c r="E120" s="17"/>
      <c r="F120" s="8">
        <v>0</v>
      </c>
      <c r="G120" s="17"/>
      <c r="H120" s="17"/>
      <c r="I120" s="8">
        <f t="shared" si="21"/>
        <v>0</v>
      </c>
      <c r="J120" s="8">
        <v>70</v>
      </c>
      <c r="K120" s="14">
        <f t="shared" si="22"/>
        <v>0</v>
      </c>
      <c r="M120" s="15">
        <f t="shared" si="23"/>
        <v>3</v>
      </c>
      <c r="N120" s="15">
        <f t="shared" si="24"/>
        <v>-1</v>
      </c>
    </row>
    <row r="121" spans="1:14" ht="14.25">
      <c r="A121" s="8">
        <v>22</v>
      </c>
      <c r="B121" s="28" t="s">
        <v>35</v>
      </c>
      <c r="C121" s="8" t="s">
        <v>157</v>
      </c>
      <c r="D121" s="8" t="s">
        <v>149</v>
      </c>
      <c r="E121" s="17"/>
      <c r="F121" s="8">
        <v>0</v>
      </c>
      <c r="G121" s="17"/>
      <c r="H121" s="17"/>
      <c r="I121" s="8">
        <f t="shared" si="21"/>
        <v>0</v>
      </c>
      <c r="J121" s="8">
        <v>70</v>
      </c>
      <c r="K121" s="14">
        <f t="shared" si="22"/>
        <v>0</v>
      </c>
      <c r="M121" s="15">
        <f t="shared" si="23"/>
        <v>3</v>
      </c>
      <c r="N121" s="15">
        <f t="shared" si="24"/>
        <v>-1</v>
      </c>
    </row>
    <row r="122" spans="1:14" ht="14.25">
      <c r="A122" s="8">
        <v>23</v>
      </c>
      <c r="B122" s="28" t="s">
        <v>158</v>
      </c>
      <c r="C122" s="8" t="s">
        <v>157</v>
      </c>
      <c r="D122" s="8" t="s">
        <v>149</v>
      </c>
      <c r="E122" s="17"/>
      <c r="F122" s="8">
        <v>0</v>
      </c>
      <c r="G122" s="17"/>
      <c r="H122" s="17"/>
      <c r="I122" s="8">
        <f t="shared" si="21"/>
        <v>0</v>
      </c>
      <c r="J122" s="8">
        <v>70</v>
      </c>
      <c r="K122" s="14">
        <f t="shared" si="22"/>
        <v>0</v>
      </c>
      <c r="M122" s="15">
        <f t="shared" si="23"/>
        <v>3</v>
      </c>
      <c r="N122" s="15">
        <f t="shared" si="24"/>
        <v>-1</v>
      </c>
    </row>
    <row r="123" spans="1:14" ht="14.25">
      <c r="A123" s="8">
        <v>24</v>
      </c>
      <c r="B123" s="28" t="s">
        <v>114</v>
      </c>
      <c r="C123" s="8" t="s">
        <v>159</v>
      </c>
      <c r="D123" s="8" t="s">
        <v>149</v>
      </c>
      <c r="E123" s="8">
        <v>24.5</v>
      </c>
      <c r="F123" s="17"/>
      <c r="G123" s="17"/>
      <c r="H123" s="17"/>
      <c r="I123" s="8">
        <f t="shared" si="21"/>
        <v>24.5</v>
      </c>
      <c r="J123" s="8">
        <v>70</v>
      </c>
      <c r="K123" s="14">
        <f t="shared" si="22"/>
        <v>0.35</v>
      </c>
      <c r="M123" s="15">
        <f t="shared" si="23"/>
        <v>3</v>
      </c>
      <c r="N123" s="15">
        <f t="shared" si="24"/>
        <v>-1</v>
      </c>
    </row>
    <row r="124" spans="1:14" ht="14.25">
      <c r="A124" s="8">
        <v>25</v>
      </c>
      <c r="B124" s="35" t="s">
        <v>160</v>
      </c>
      <c r="C124" s="8" t="s">
        <v>159</v>
      </c>
      <c r="D124" s="8" t="s">
        <v>149</v>
      </c>
      <c r="E124" s="17"/>
      <c r="F124" s="8">
        <v>0</v>
      </c>
      <c r="G124" s="17"/>
      <c r="H124" s="17"/>
      <c r="I124" s="8">
        <f t="shared" si="21"/>
        <v>0</v>
      </c>
      <c r="J124" s="8">
        <v>70</v>
      </c>
      <c r="K124" s="14">
        <f t="shared" si="22"/>
        <v>0</v>
      </c>
      <c r="M124" s="15">
        <f t="shared" si="23"/>
        <v>3</v>
      </c>
      <c r="N124" s="15">
        <f t="shared" si="24"/>
        <v>-1</v>
      </c>
    </row>
    <row r="125" spans="1:14" ht="14.25">
      <c r="A125" s="8">
        <v>26</v>
      </c>
      <c r="B125" s="28" t="s">
        <v>161</v>
      </c>
      <c r="C125" s="8" t="s">
        <v>162</v>
      </c>
      <c r="D125" s="8" t="s">
        <v>149</v>
      </c>
      <c r="E125" s="8">
        <v>35</v>
      </c>
      <c r="F125" s="17"/>
      <c r="G125" s="17"/>
      <c r="H125" s="17"/>
      <c r="I125" s="8">
        <f t="shared" si="21"/>
        <v>35</v>
      </c>
      <c r="J125" s="8">
        <v>70</v>
      </c>
      <c r="K125" s="14">
        <f t="shared" si="22"/>
        <v>0.5</v>
      </c>
      <c r="M125" s="15">
        <f t="shared" si="23"/>
        <v>3</v>
      </c>
      <c r="N125" s="15">
        <f t="shared" si="24"/>
        <v>-1</v>
      </c>
    </row>
    <row r="126" spans="1:14" ht="14.25">
      <c r="A126" s="8">
        <v>27</v>
      </c>
      <c r="B126" s="28" t="s">
        <v>163</v>
      </c>
      <c r="C126" s="26" t="s">
        <v>148</v>
      </c>
      <c r="D126" s="8" t="s">
        <v>164</v>
      </c>
      <c r="E126" s="8">
        <v>19</v>
      </c>
      <c r="F126" s="17"/>
      <c r="G126" s="17"/>
      <c r="H126" s="17"/>
      <c r="I126" s="8">
        <f t="shared" si="21"/>
        <v>19</v>
      </c>
      <c r="J126" s="8">
        <v>89</v>
      </c>
      <c r="K126" s="14">
        <f t="shared" si="22"/>
        <v>0.21348314606741572</v>
      </c>
      <c r="M126" s="15">
        <f t="shared" si="23"/>
        <v>3</v>
      </c>
      <c r="N126" s="15">
        <f t="shared" si="24"/>
        <v>-1</v>
      </c>
    </row>
    <row r="127" spans="1:14" ht="14.25">
      <c r="A127" s="8">
        <v>28</v>
      </c>
      <c r="B127" s="28" t="s">
        <v>165</v>
      </c>
      <c r="C127" s="8" t="s">
        <v>166</v>
      </c>
      <c r="D127" s="8" t="s">
        <v>164</v>
      </c>
      <c r="E127" s="8">
        <v>18.5</v>
      </c>
      <c r="F127" s="17"/>
      <c r="G127" s="17"/>
      <c r="H127" s="17"/>
      <c r="I127" s="8">
        <f t="shared" si="21"/>
        <v>18.5</v>
      </c>
      <c r="J127" s="8">
        <v>98</v>
      </c>
      <c r="K127" s="14">
        <f t="shared" si="22"/>
        <v>0.18877551020408162</v>
      </c>
      <c r="M127" s="15">
        <f t="shared" si="23"/>
        <v>3</v>
      </c>
      <c r="N127" s="15">
        <f t="shared" si="24"/>
        <v>-1</v>
      </c>
    </row>
    <row r="128" spans="1:14" ht="14.25">
      <c r="A128" s="8">
        <v>29</v>
      </c>
      <c r="B128" s="35" t="s">
        <v>167</v>
      </c>
      <c r="C128" s="8" t="s">
        <v>168</v>
      </c>
      <c r="D128" s="8" t="s">
        <v>164</v>
      </c>
      <c r="E128" s="8">
        <v>28.5</v>
      </c>
      <c r="F128" s="17"/>
      <c r="G128" s="17"/>
      <c r="H128" s="17"/>
      <c r="I128" s="8">
        <f t="shared" si="21"/>
        <v>28.5</v>
      </c>
      <c r="J128" s="8">
        <v>89</v>
      </c>
      <c r="K128" s="14">
        <f t="shared" si="22"/>
        <v>0.3202247191011236</v>
      </c>
      <c r="M128" s="15">
        <f t="shared" si="23"/>
        <v>3</v>
      </c>
      <c r="N128" s="15">
        <f t="shared" si="24"/>
        <v>-1</v>
      </c>
    </row>
    <row r="129" spans="1:14" ht="14.25">
      <c r="A129" s="8">
        <v>30</v>
      </c>
      <c r="B129" s="28" t="s">
        <v>169</v>
      </c>
      <c r="C129" s="8" t="s">
        <v>168</v>
      </c>
      <c r="D129" s="8" t="s">
        <v>164</v>
      </c>
      <c r="E129" s="8">
        <v>20.5</v>
      </c>
      <c r="F129" s="17"/>
      <c r="G129" s="17"/>
      <c r="H129" s="17"/>
      <c r="I129" s="8">
        <f t="shared" si="21"/>
        <v>20.5</v>
      </c>
      <c r="J129" s="8">
        <v>89</v>
      </c>
      <c r="K129" s="14">
        <f t="shared" si="22"/>
        <v>0.2303370786516854</v>
      </c>
      <c r="M129" s="15">
        <f t="shared" si="23"/>
        <v>3</v>
      </c>
      <c r="N129" s="15">
        <f t="shared" si="24"/>
        <v>-1</v>
      </c>
    </row>
    <row r="130" spans="1:14" ht="14.25">
      <c r="A130" s="8">
        <v>31</v>
      </c>
      <c r="B130" s="28" t="s">
        <v>170</v>
      </c>
      <c r="C130" s="8" t="s">
        <v>157</v>
      </c>
      <c r="D130" s="8" t="s">
        <v>164</v>
      </c>
      <c r="E130" s="17"/>
      <c r="F130" s="8">
        <v>0</v>
      </c>
      <c r="G130" s="17"/>
      <c r="H130" s="17"/>
      <c r="I130" s="8">
        <f t="shared" si="21"/>
        <v>0</v>
      </c>
      <c r="J130" s="8">
        <v>89</v>
      </c>
      <c r="K130" s="14">
        <f t="shared" si="22"/>
        <v>0</v>
      </c>
      <c r="M130" s="15">
        <f t="shared" si="23"/>
        <v>3</v>
      </c>
      <c r="N130" s="15">
        <f t="shared" si="24"/>
        <v>-1</v>
      </c>
    </row>
    <row r="131" spans="1:14" ht="14.25">
      <c r="A131" s="8">
        <v>32</v>
      </c>
      <c r="B131" s="28" t="s">
        <v>171</v>
      </c>
      <c r="C131" s="8" t="s">
        <v>157</v>
      </c>
      <c r="D131" s="8" t="s">
        <v>164</v>
      </c>
      <c r="E131" s="17"/>
      <c r="F131" s="8">
        <v>0</v>
      </c>
      <c r="G131" s="17"/>
      <c r="H131" s="17"/>
      <c r="I131" s="8">
        <f t="shared" si="21"/>
        <v>0</v>
      </c>
      <c r="J131" s="8">
        <v>89</v>
      </c>
      <c r="K131" s="14">
        <f t="shared" si="22"/>
        <v>0</v>
      </c>
      <c r="M131" s="15">
        <f t="shared" si="23"/>
        <v>3</v>
      </c>
      <c r="N131" s="15">
        <f t="shared" si="24"/>
        <v>-1</v>
      </c>
    </row>
    <row r="132" spans="1:14" ht="14.25">
      <c r="A132" s="8">
        <v>33</v>
      </c>
      <c r="B132" s="28" t="s">
        <v>172</v>
      </c>
      <c r="C132" s="8" t="s">
        <v>157</v>
      </c>
      <c r="D132" s="8" t="s">
        <v>164</v>
      </c>
      <c r="E132" s="17"/>
      <c r="F132" s="8">
        <v>0</v>
      </c>
      <c r="G132" s="17"/>
      <c r="H132" s="17"/>
      <c r="I132" s="8">
        <f t="shared" si="21"/>
        <v>0</v>
      </c>
      <c r="J132" s="8">
        <v>89</v>
      </c>
      <c r="K132" s="14">
        <f t="shared" si="22"/>
        <v>0</v>
      </c>
      <c r="M132" s="15">
        <f t="shared" si="23"/>
        <v>3</v>
      </c>
      <c r="N132" s="15">
        <f t="shared" si="24"/>
        <v>-1</v>
      </c>
    </row>
    <row r="133" spans="1:14" ht="14.25">
      <c r="A133" s="8">
        <v>34</v>
      </c>
      <c r="B133" s="28" t="s">
        <v>81</v>
      </c>
      <c r="C133" s="8" t="s">
        <v>173</v>
      </c>
      <c r="D133" s="8" t="s">
        <v>164</v>
      </c>
      <c r="E133" s="8">
        <v>21.5</v>
      </c>
      <c r="F133" s="17"/>
      <c r="G133" s="17"/>
      <c r="H133" s="17"/>
      <c r="I133" s="8">
        <f t="shared" si="21"/>
        <v>21.5</v>
      </c>
      <c r="J133" s="8">
        <v>89</v>
      </c>
      <c r="K133" s="14">
        <f t="shared" si="22"/>
        <v>0.24157303370786518</v>
      </c>
      <c r="M133" s="15">
        <f t="shared" si="23"/>
        <v>3</v>
      </c>
      <c r="N133" s="15">
        <f t="shared" si="24"/>
        <v>-1</v>
      </c>
    </row>
    <row r="134" spans="1:14" ht="14.25">
      <c r="A134" s="8">
        <v>35</v>
      </c>
      <c r="B134" s="28" t="s">
        <v>174</v>
      </c>
      <c r="C134" s="8" t="s">
        <v>173</v>
      </c>
      <c r="D134" s="8" t="s">
        <v>164</v>
      </c>
      <c r="E134" s="8">
        <v>9</v>
      </c>
      <c r="F134" s="17"/>
      <c r="G134" s="17"/>
      <c r="H134" s="17"/>
      <c r="I134" s="8">
        <f t="shared" si="21"/>
        <v>9</v>
      </c>
      <c r="J134" s="8">
        <v>89</v>
      </c>
      <c r="K134" s="14">
        <f t="shared" si="22"/>
        <v>0.10112359550561797</v>
      </c>
      <c r="M134" s="15">
        <f t="shared" si="23"/>
        <v>3</v>
      </c>
      <c r="N134" s="15">
        <f t="shared" si="24"/>
        <v>-1</v>
      </c>
    </row>
    <row r="135" spans="1:14" ht="14.25">
      <c r="A135" s="8">
        <v>36</v>
      </c>
      <c r="B135" s="28" t="s">
        <v>124</v>
      </c>
      <c r="C135" s="8" t="s">
        <v>125</v>
      </c>
      <c r="D135" s="8" t="s">
        <v>175</v>
      </c>
      <c r="E135" s="8">
        <v>28</v>
      </c>
      <c r="F135" s="17"/>
      <c r="G135" s="17"/>
      <c r="H135" s="17"/>
      <c r="I135" s="8">
        <f t="shared" si="21"/>
        <v>28</v>
      </c>
      <c r="J135" s="8">
        <v>100</v>
      </c>
      <c r="K135" s="14">
        <f t="shared" si="22"/>
        <v>0.28000000000000003</v>
      </c>
      <c r="M135" s="15">
        <f t="shared" si="23"/>
        <v>3</v>
      </c>
      <c r="N135" s="15">
        <f t="shared" si="24"/>
        <v>-1</v>
      </c>
    </row>
    <row r="136" spans="1:14" ht="14.25">
      <c r="A136" s="8">
        <v>37</v>
      </c>
      <c r="B136" s="35" t="s">
        <v>176</v>
      </c>
      <c r="C136" s="8" t="s">
        <v>125</v>
      </c>
      <c r="D136" s="8" t="s">
        <v>175</v>
      </c>
      <c r="E136" s="8">
        <v>40</v>
      </c>
      <c r="F136" s="17"/>
      <c r="G136" s="17"/>
      <c r="H136" s="17"/>
      <c r="I136" s="8">
        <f t="shared" si="21"/>
        <v>40</v>
      </c>
      <c r="J136" s="8">
        <v>100</v>
      </c>
      <c r="K136" s="14">
        <f t="shared" si="22"/>
        <v>0.4</v>
      </c>
      <c r="M136" s="15">
        <f t="shared" si="23"/>
        <v>3</v>
      </c>
      <c r="N136" s="15">
        <f t="shared" si="24"/>
        <v>-1</v>
      </c>
    </row>
    <row r="137" spans="1:14" ht="14.25">
      <c r="A137" s="8">
        <v>38</v>
      </c>
      <c r="B137" s="35" t="s">
        <v>177</v>
      </c>
      <c r="C137" s="8" t="s">
        <v>95</v>
      </c>
      <c r="D137" s="8" t="s">
        <v>175</v>
      </c>
      <c r="E137" s="17"/>
      <c r="F137" s="8">
        <v>0</v>
      </c>
      <c r="G137" s="17"/>
      <c r="H137" s="17"/>
      <c r="I137" s="8">
        <f t="shared" si="21"/>
        <v>0</v>
      </c>
      <c r="J137" s="8">
        <v>100</v>
      </c>
      <c r="K137" s="14">
        <f t="shared" si="22"/>
        <v>0</v>
      </c>
      <c r="M137" s="15">
        <f t="shared" si="23"/>
        <v>3</v>
      </c>
      <c r="N137" s="15">
        <f t="shared" si="24"/>
        <v>-1</v>
      </c>
    </row>
    <row r="138" spans="1:14" ht="14.25">
      <c r="A138" s="8">
        <v>39</v>
      </c>
      <c r="B138" s="35" t="s">
        <v>178</v>
      </c>
      <c r="C138" s="8" t="s">
        <v>95</v>
      </c>
      <c r="D138" s="8" t="s">
        <v>175</v>
      </c>
      <c r="E138" s="8">
        <v>55.5</v>
      </c>
      <c r="F138" s="17"/>
      <c r="G138" s="17"/>
      <c r="H138" s="17"/>
      <c r="I138" s="8">
        <f t="shared" si="21"/>
        <v>55.5</v>
      </c>
      <c r="J138" s="8">
        <v>100</v>
      </c>
      <c r="K138" s="14">
        <f t="shared" si="22"/>
        <v>0.55500000000000005</v>
      </c>
      <c r="M138" s="15">
        <f t="shared" si="23"/>
        <v>3</v>
      </c>
      <c r="N138" s="15">
        <f t="shared" si="24"/>
        <v>-1</v>
      </c>
    </row>
    <row r="139" spans="1:14" ht="14.25">
      <c r="A139" s="8">
        <v>40</v>
      </c>
      <c r="B139" s="28" t="s">
        <v>179</v>
      </c>
      <c r="C139" s="8" t="s">
        <v>95</v>
      </c>
      <c r="D139" s="8" t="s">
        <v>175</v>
      </c>
      <c r="E139" s="17"/>
      <c r="F139" s="8">
        <v>0</v>
      </c>
      <c r="G139" s="17"/>
      <c r="H139" s="17"/>
      <c r="I139" s="8">
        <f t="shared" si="21"/>
        <v>0</v>
      </c>
      <c r="J139" s="8">
        <v>100</v>
      </c>
      <c r="K139" s="14">
        <f t="shared" si="22"/>
        <v>0</v>
      </c>
      <c r="M139" s="15">
        <f t="shared" si="23"/>
        <v>3</v>
      </c>
      <c r="N139" s="15">
        <f t="shared" si="24"/>
        <v>-1</v>
      </c>
    </row>
    <row r="140" spans="1:14" ht="14.25">
      <c r="A140" s="8">
        <v>41</v>
      </c>
      <c r="B140" s="28" t="s">
        <v>180</v>
      </c>
      <c r="C140" s="8" t="s">
        <v>95</v>
      </c>
      <c r="D140" s="8" t="s">
        <v>175</v>
      </c>
      <c r="E140" s="8">
        <v>56</v>
      </c>
      <c r="F140" s="17"/>
      <c r="G140" s="17"/>
      <c r="H140" s="17"/>
      <c r="I140" s="8">
        <f t="shared" si="21"/>
        <v>56</v>
      </c>
      <c r="J140" s="8">
        <v>100</v>
      </c>
      <c r="K140" s="14">
        <f t="shared" si="22"/>
        <v>0.56000000000000005</v>
      </c>
      <c r="M140" s="15">
        <f t="shared" si="23"/>
        <v>3</v>
      </c>
      <c r="N140" s="15">
        <f t="shared" si="24"/>
        <v>-1</v>
      </c>
    </row>
    <row r="141" spans="1:14" ht="14.25">
      <c r="A141" s="8">
        <v>42</v>
      </c>
      <c r="B141" s="28" t="s">
        <v>181</v>
      </c>
      <c r="C141" s="8" t="s">
        <v>95</v>
      </c>
      <c r="D141" s="8" t="s">
        <v>175</v>
      </c>
      <c r="E141" s="8">
        <v>42.5</v>
      </c>
      <c r="F141" s="17"/>
      <c r="G141" s="17"/>
      <c r="H141" s="17"/>
      <c r="I141" s="8">
        <f t="shared" si="21"/>
        <v>42.5</v>
      </c>
      <c r="J141" s="8">
        <v>100</v>
      </c>
      <c r="K141" s="14">
        <f t="shared" si="22"/>
        <v>0.42499999999999999</v>
      </c>
      <c r="M141" s="15">
        <f t="shared" si="23"/>
        <v>3</v>
      </c>
      <c r="N141" s="15">
        <f t="shared" si="24"/>
        <v>-1</v>
      </c>
    </row>
    <row r="142" spans="1:14" ht="14.25">
      <c r="A142" s="8">
        <v>43</v>
      </c>
      <c r="B142" s="28" t="s">
        <v>182</v>
      </c>
      <c r="C142" s="8" t="s">
        <v>183</v>
      </c>
      <c r="D142" s="8" t="s">
        <v>175</v>
      </c>
      <c r="E142" s="17"/>
      <c r="F142" s="8">
        <v>0</v>
      </c>
      <c r="G142" s="17"/>
      <c r="H142" s="17"/>
      <c r="I142" s="8">
        <f t="shared" si="21"/>
        <v>0</v>
      </c>
      <c r="J142" s="8">
        <v>100</v>
      </c>
      <c r="K142" s="14">
        <f t="shared" si="22"/>
        <v>0</v>
      </c>
      <c r="M142" s="15">
        <f t="shared" si="23"/>
        <v>3</v>
      </c>
      <c r="N142" s="15">
        <f t="shared" si="24"/>
        <v>-1</v>
      </c>
    </row>
    <row r="143" spans="1:14" ht="14.25">
      <c r="A143" s="8">
        <v>44</v>
      </c>
      <c r="B143" s="28" t="s">
        <v>184</v>
      </c>
      <c r="C143" s="8" t="s">
        <v>183</v>
      </c>
      <c r="D143" s="8" t="s">
        <v>175</v>
      </c>
      <c r="E143" s="17"/>
      <c r="F143" s="8">
        <v>0</v>
      </c>
      <c r="G143" s="17"/>
      <c r="H143" s="17"/>
      <c r="I143" s="8">
        <f t="shared" si="21"/>
        <v>0</v>
      </c>
      <c r="J143" s="8">
        <v>100</v>
      </c>
      <c r="K143" s="14">
        <f t="shared" si="22"/>
        <v>0</v>
      </c>
      <c r="M143" s="15">
        <f t="shared" si="23"/>
        <v>3</v>
      </c>
      <c r="N143" s="15">
        <f t="shared" si="24"/>
        <v>-1</v>
      </c>
    </row>
    <row r="144" spans="1:14" ht="14.25">
      <c r="A144" s="8">
        <v>45</v>
      </c>
      <c r="B144" s="28" t="s">
        <v>85</v>
      </c>
      <c r="C144" s="8" t="s">
        <v>185</v>
      </c>
      <c r="D144" s="8" t="s">
        <v>175</v>
      </c>
      <c r="E144" s="8">
        <v>42</v>
      </c>
      <c r="F144" s="17"/>
      <c r="G144" s="17"/>
      <c r="H144" s="17"/>
      <c r="I144" s="8">
        <f t="shared" si="21"/>
        <v>42</v>
      </c>
      <c r="J144" s="8">
        <v>100</v>
      </c>
      <c r="K144" s="14">
        <f t="shared" si="22"/>
        <v>0.42</v>
      </c>
      <c r="M144" s="15">
        <f t="shared" si="23"/>
        <v>3</v>
      </c>
      <c r="N144" s="15">
        <f t="shared" si="24"/>
        <v>-1</v>
      </c>
    </row>
    <row r="145" spans="1:14" ht="14.25">
      <c r="A145" s="8">
        <v>46</v>
      </c>
      <c r="B145" s="28" t="s">
        <v>186</v>
      </c>
      <c r="C145" s="8" t="s">
        <v>187</v>
      </c>
      <c r="D145" s="8" t="s">
        <v>175</v>
      </c>
      <c r="E145" s="8">
        <v>44</v>
      </c>
      <c r="F145" s="17"/>
      <c r="G145" s="17"/>
      <c r="H145" s="17"/>
      <c r="I145" s="8">
        <f t="shared" si="21"/>
        <v>44</v>
      </c>
      <c r="J145" s="8">
        <v>100</v>
      </c>
      <c r="K145" s="14">
        <f t="shared" si="22"/>
        <v>0.44</v>
      </c>
      <c r="M145" s="15">
        <f t="shared" si="23"/>
        <v>3</v>
      </c>
      <c r="N145" s="15">
        <f t="shared" si="24"/>
        <v>-1</v>
      </c>
    </row>
    <row r="146" spans="1:14" ht="14.25">
      <c r="A146" s="8">
        <v>47</v>
      </c>
      <c r="B146" s="35" t="s">
        <v>52</v>
      </c>
      <c r="C146" s="8" t="s">
        <v>187</v>
      </c>
      <c r="D146" s="8" t="s">
        <v>188</v>
      </c>
      <c r="E146" s="8">
        <v>44</v>
      </c>
      <c r="F146" s="17"/>
      <c r="G146" s="17"/>
      <c r="H146" s="17"/>
      <c r="I146" s="8">
        <f t="shared" si="21"/>
        <v>44</v>
      </c>
      <c r="J146" s="8">
        <v>100</v>
      </c>
      <c r="K146" s="14">
        <f t="shared" si="22"/>
        <v>0.44</v>
      </c>
      <c r="M146" s="15">
        <f t="shared" si="23"/>
        <v>3</v>
      </c>
      <c r="N146" s="15">
        <f t="shared" si="24"/>
        <v>-1</v>
      </c>
    </row>
    <row r="147" spans="1:14" ht="14.25">
      <c r="A147" s="8">
        <v>48</v>
      </c>
      <c r="B147" s="35" t="s">
        <v>189</v>
      </c>
      <c r="C147" s="8" t="s">
        <v>125</v>
      </c>
      <c r="D147" s="8" t="s">
        <v>188</v>
      </c>
      <c r="E147" s="8">
        <v>56</v>
      </c>
      <c r="F147" s="17"/>
      <c r="G147" s="17"/>
      <c r="H147" s="17"/>
      <c r="I147" s="8">
        <f t="shared" si="21"/>
        <v>56</v>
      </c>
      <c r="J147" s="8">
        <v>100</v>
      </c>
      <c r="K147" s="14">
        <f t="shared" si="22"/>
        <v>0.56000000000000005</v>
      </c>
      <c r="M147" s="15">
        <f t="shared" si="23"/>
        <v>3</v>
      </c>
      <c r="N147" s="15">
        <f t="shared" si="24"/>
        <v>-1</v>
      </c>
    </row>
    <row r="148" spans="1:14" ht="14.25">
      <c r="A148" s="8">
        <v>49</v>
      </c>
      <c r="B148" s="28" t="s">
        <v>190</v>
      </c>
      <c r="C148" s="8" t="s">
        <v>24</v>
      </c>
      <c r="D148" s="8" t="s">
        <v>188</v>
      </c>
      <c r="E148" s="8">
        <v>66</v>
      </c>
      <c r="F148" s="17"/>
      <c r="G148" s="17"/>
      <c r="H148" s="17"/>
      <c r="I148" s="8">
        <f t="shared" si="21"/>
        <v>66</v>
      </c>
      <c r="J148" s="8">
        <v>100</v>
      </c>
      <c r="K148" s="14">
        <f t="shared" si="22"/>
        <v>0.66</v>
      </c>
      <c r="M148" s="15">
        <f t="shared" si="23"/>
        <v>3</v>
      </c>
      <c r="N148" s="15">
        <f t="shared" si="24"/>
        <v>-1</v>
      </c>
    </row>
    <row r="149" spans="1:14" ht="14.25">
      <c r="A149" s="8">
        <v>50</v>
      </c>
      <c r="B149" s="28" t="s">
        <v>191</v>
      </c>
      <c r="C149" s="8" t="s">
        <v>24</v>
      </c>
      <c r="D149" s="8" t="s">
        <v>188</v>
      </c>
      <c r="E149" s="8">
        <v>67</v>
      </c>
      <c r="F149" s="17"/>
      <c r="G149" s="17"/>
      <c r="H149" s="17"/>
      <c r="I149" s="8">
        <f t="shared" si="21"/>
        <v>67</v>
      </c>
      <c r="J149" s="8">
        <v>100</v>
      </c>
      <c r="K149" s="14">
        <f t="shared" si="22"/>
        <v>0.67</v>
      </c>
      <c r="M149" s="15">
        <f t="shared" si="23"/>
        <v>3</v>
      </c>
      <c r="N149" s="15">
        <f t="shared" si="24"/>
        <v>-1</v>
      </c>
    </row>
    <row r="150" spans="1:14" ht="14.25">
      <c r="A150" s="8">
        <v>51</v>
      </c>
      <c r="B150" s="28" t="s">
        <v>192</v>
      </c>
      <c r="C150" s="8" t="s">
        <v>41</v>
      </c>
      <c r="D150" s="8" t="s">
        <v>188</v>
      </c>
      <c r="E150" s="17"/>
      <c r="F150" s="8">
        <v>0</v>
      </c>
      <c r="G150" s="17"/>
      <c r="H150" s="17"/>
      <c r="I150" s="8">
        <f t="shared" si="21"/>
        <v>0</v>
      </c>
      <c r="J150" s="8">
        <v>100</v>
      </c>
      <c r="K150" s="14">
        <f t="shared" si="22"/>
        <v>0</v>
      </c>
      <c r="M150" s="15">
        <f t="shared" si="23"/>
        <v>3</v>
      </c>
      <c r="N150" s="15">
        <f t="shared" si="24"/>
        <v>-1</v>
      </c>
    </row>
    <row r="151" spans="1:14" ht="14.25">
      <c r="A151" s="8">
        <v>52</v>
      </c>
      <c r="B151" s="28" t="s">
        <v>193</v>
      </c>
      <c r="C151" s="8" t="s">
        <v>95</v>
      </c>
      <c r="D151" s="8" t="s">
        <v>188</v>
      </c>
      <c r="E151" s="8">
        <v>31.5</v>
      </c>
      <c r="F151" s="17"/>
      <c r="G151" s="17"/>
      <c r="H151" s="17"/>
      <c r="I151" s="8">
        <f t="shared" si="21"/>
        <v>31.5</v>
      </c>
      <c r="J151" s="8">
        <v>100</v>
      </c>
      <c r="K151" s="14">
        <f t="shared" si="22"/>
        <v>0.315</v>
      </c>
      <c r="M151" s="15">
        <f t="shared" si="23"/>
        <v>3</v>
      </c>
      <c r="N151" s="15">
        <f t="shared" si="24"/>
        <v>-1</v>
      </c>
    </row>
    <row r="152" spans="1:14" ht="14.25">
      <c r="A152" s="8">
        <v>53</v>
      </c>
      <c r="B152" s="28" t="s">
        <v>19</v>
      </c>
      <c r="C152" s="8" t="s">
        <v>194</v>
      </c>
      <c r="D152" s="8" t="s">
        <v>188</v>
      </c>
      <c r="E152" s="8">
        <v>29</v>
      </c>
      <c r="F152" s="17"/>
      <c r="G152" s="17"/>
      <c r="H152" s="17"/>
      <c r="I152" s="8">
        <f t="shared" si="21"/>
        <v>29</v>
      </c>
      <c r="J152" s="8">
        <v>100</v>
      </c>
      <c r="K152" s="14">
        <f t="shared" si="22"/>
        <v>0.28999999999999998</v>
      </c>
      <c r="M152" s="15">
        <f t="shared" si="23"/>
        <v>3</v>
      </c>
      <c r="N152" s="15">
        <f t="shared" si="24"/>
        <v>-1</v>
      </c>
    </row>
    <row r="153" spans="1:14" ht="14.25">
      <c r="A153" s="8"/>
      <c r="B153" s="37"/>
      <c r="C153" s="37"/>
      <c r="D153" s="37"/>
      <c r="E153" s="37"/>
      <c r="F153" s="37"/>
      <c r="G153" s="37"/>
      <c r="H153" s="37"/>
      <c r="I153" s="37"/>
      <c r="J153" s="37"/>
      <c r="K153" s="37"/>
    </row>
    <row r="154" spans="1:14" ht="14.25">
      <c r="A154" s="8">
        <v>1</v>
      </c>
      <c r="B154" s="37" t="s">
        <v>195</v>
      </c>
      <c r="C154" s="8" t="s">
        <v>187</v>
      </c>
      <c r="D154" s="8" t="s">
        <v>196</v>
      </c>
      <c r="E154" s="8">
        <v>76</v>
      </c>
      <c r="F154" s="8">
        <v>74</v>
      </c>
      <c r="G154" s="17"/>
      <c r="H154" s="17"/>
      <c r="I154" s="8">
        <f t="shared" ref="I154:I158" si="25">(E154+F154+G154+H154)/N154*-1</f>
        <v>75</v>
      </c>
      <c r="J154" s="8">
        <v>100</v>
      </c>
      <c r="K154" s="14">
        <f t="shared" ref="K154:K158" si="26">I154*100%/J154</f>
        <v>0.75</v>
      </c>
      <c r="M154" s="15">
        <f t="shared" ref="M154:M158" si="27">COUNTBLANK(E154:H154)</f>
        <v>2</v>
      </c>
      <c r="N154" s="15">
        <f t="shared" ref="N154:N158" si="28">M154-4</f>
        <v>-2</v>
      </c>
    </row>
    <row r="155" spans="1:14" ht="14.25">
      <c r="A155" s="8">
        <v>2</v>
      </c>
      <c r="B155" s="37" t="s">
        <v>197</v>
      </c>
      <c r="C155" s="8" t="s">
        <v>187</v>
      </c>
      <c r="D155" s="8" t="s">
        <v>196</v>
      </c>
      <c r="E155" s="8">
        <v>65</v>
      </c>
      <c r="F155" s="8">
        <v>70</v>
      </c>
      <c r="G155" s="17"/>
      <c r="H155" s="17"/>
      <c r="I155" s="8">
        <f t="shared" si="25"/>
        <v>67.5</v>
      </c>
      <c r="J155" s="8">
        <v>100</v>
      </c>
      <c r="K155" s="14">
        <f t="shared" si="26"/>
        <v>0.67500000000000004</v>
      </c>
      <c r="M155" s="15">
        <f t="shared" si="27"/>
        <v>2</v>
      </c>
      <c r="N155" s="15">
        <f t="shared" si="28"/>
        <v>-2</v>
      </c>
    </row>
    <row r="156" spans="1:14" ht="14.25">
      <c r="A156" s="8">
        <v>3</v>
      </c>
      <c r="B156" s="37" t="s">
        <v>198</v>
      </c>
      <c r="C156" s="8" t="s">
        <v>187</v>
      </c>
      <c r="D156" s="8" t="s">
        <v>199</v>
      </c>
      <c r="E156" s="8">
        <v>18</v>
      </c>
      <c r="F156" s="8">
        <v>18</v>
      </c>
      <c r="G156" s="17"/>
      <c r="H156" s="17"/>
      <c r="I156" s="8">
        <f t="shared" si="25"/>
        <v>18</v>
      </c>
      <c r="J156" s="8">
        <v>100</v>
      </c>
      <c r="K156" s="14">
        <f t="shared" si="26"/>
        <v>0.18</v>
      </c>
      <c r="M156" s="15">
        <f t="shared" si="27"/>
        <v>2</v>
      </c>
      <c r="N156" s="15">
        <f t="shared" si="28"/>
        <v>-2</v>
      </c>
    </row>
    <row r="157" spans="1:14" ht="14.25">
      <c r="A157" s="8">
        <v>4</v>
      </c>
      <c r="B157" s="38" t="s">
        <v>200</v>
      </c>
      <c r="C157" s="8" t="s">
        <v>187</v>
      </c>
      <c r="D157" s="8" t="s">
        <v>199</v>
      </c>
      <c r="E157" s="8">
        <v>59</v>
      </c>
      <c r="F157" s="8">
        <v>56</v>
      </c>
      <c r="G157" s="17"/>
      <c r="H157" s="17"/>
      <c r="I157" s="8">
        <f t="shared" si="25"/>
        <v>57.5</v>
      </c>
      <c r="J157" s="8">
        <v>100</v>
      </c>
      <c r="K157" s="14">
        <f t="shared" si="26"/>
        <v>0.57499999999999996</v>
      </c>
      <c r="M157" s="15">
        <f t="shared" si="27"/>
        <v>2</v>
      </c>
      <c r="N157" s="15">
        <f t="shared" si="28"/>
        <v>-2</v>
      </c>
    </row>
    <row r="158" spans="1:14" ht="14.25">
      <c r="A158" s="8">
        <v>5</v>
      </c>
      <c r="B158" s="37" t="s">
        <v>201</v>
      </c>
      <c r="C158" s="8" t="s">
        <v>187</v>
      </c>
      <c r="D158" s="8" t="s">
        <v>199</v>
      </c>
      <c r="E158" s="17"/>
      <c r="F158" s="17"/>
      <c r="G158" s="8">
        <v>0</v>
      </c>
      <c r="H158" s="17"/>
      <c r="I158" s="8">
        <f t="shared" si="25"/>
        <v>0</v>
      </c>
      <c r="J158" s="8">
        <v>100</v>
      </c>
      <c r="K158" s="14">
        <f t="shared" si="26"/>
        <v>0</v>
      </c>
      <c r="M158" s="15">
        <f t="shared" si="27"/>
        <v>3</v>
      </c>
      <c r="N158" s="15">
        <f t="shared" si="28"/>
        <v>-1</v>
      </c>
    </row>
    <row r="159" spans="1:14" ht="14.25">
      <c r="A159" s="8"/>
      <c r="B159" s="28"/>
      <c r="C159" s="28"/>
      <c r="D159" s="28"/>
      <c r="E159" s="28"/>
      <c r="F159" s="28"/>
      <c r="G159" s="28"/>
      <c r="H159" s="28"/>
      <c r="I159" s="28"/>
      <c r="J159" s="28"/>
      <c r="K159" s="28"/>
    </row>
    <row r="160" spans="1:14" ht="14.25">
      <c r="A160" s="8">
        <v>1</v>
      </c>
      <c r="B160" s="28" t="s">
        <v>202</v>
      </c>
      <c r="C160" s="8" t="s">
        <v>203</v>
      </c>
      <c r="D160" s="8" t="s">
        <v>204</v>
      </c>
      <c r="E160" s="8"/>
      <c r="F160" s="8">
        <v>28</v>
      </c>
      <c r="G160" s="8">
        <v>28</v>
      </c>
      <c r="H160" s="17"/>
      <c r="I160" s="8">
        <f t="shared" ref="I160:I162" si="29">(E160+F160+G160+H160)/N160*-1</f>
        <v>28</v>
      </c>
      <c r="J160" s="8">
        <v>100</v>
      </c>
      <c r="K160" s="14">
        <f t="shared" ref="K160:K162" si="30">I160*100%/J160</f>
        <v>0.28000000000000003</v>
      </c>
      <c r="M160" s="15">
        <f t="shared" ref="M160:M162" si="31">COUNTBLANK(E160:H160)</f>
        <v>2</v>
      </c>
      <c r="N160" s="15">
        <f t="shared" ref="N160:N162" si="32">M160-4</f>
        <v>-2</v>
      </c>
    </row>
    <row r="161" spans="1:17" ht="14.25">
      <c r="A161" s="8">
        <v>2</v>
      </c>
      <c r="B161" s="35" t="s">
        <v>205</v>
      </c>
      <c r="C161" s="8" t="s">
        <v>206</v>
      </c>
      <c r="D161" s="8" t="s">
        <v>204</v>
      </c>
      <c r="E161" s="17"/>
      <c r="F161" s="8">
        <v>33</v>
      </c>
      <c r="G161" s="17"/>
      <c r="H161" s="17"/>
      <c r="I161" s="8">
        <f t="shared" si="29"/>
        <v>33</v>
      </c>
      <c r="J161" s="8">
        <v>100</v>
      </c>
      <c r="K161" s="14">
        <f t="shared" si="30"/>
        <v>0.33</v>
      </c>
      <c r="M161" s="15">
        <f t="shared" si="31"/>
        <v>3</v>
      </c>
      <c r="N161" s="15">
        <f t="shared" si="32"/>
        <v>-1</v>
      </c>
    </row>
    <row r="162" spans="1:17" ht="14.25">
      <c r="A162" s="8">
        <v>3</v>
      </c>
      <c r="B162" s="28" t="s">
        <v>19</v>
      </c>
      <c r="C162" s="8" t="s">
        <v>194</v>
      </c>
      <c r="D162" s="8" t="s">
        <v>204</v>
      </c>
      <c r="E162" s="17"/>
      <c r="F162" s="8">
        <v>40</v>
      </c>
      <c r="G162" s="17"/>
      <c r="H162" s="17"/>
      <c r="I162" s="8">
        <f t="shared" si="29"/>
        <v>40</v>
      </c>
      <c r="J162" s="8">
        <v>100</v>
      </c>
      <c r="K162" s="14">
        <f t="shared" si="30"/>
        <v>0.4</v>
      </c>
      <c r="M162" s="15">
        <f t="shared" si="31"/>
        <v>3</v>
      </c>
      <c r="N162" s="15">
        <f t="shared" si="32"/>
        <v>-1</v>
      </c>
    </row>
    <row r="163" spans="1:17" ht="33.75" customHeight="1">
      <c r="A163" s="8"/>
      <c r="B163" s="39"/>
      <c r="C163" s="39"/>
      <c r="D163" s="39"/>
      <c r="E163" s="39" t="s">
        <v>20</v>
      </c>
      <c r="F163" s="39" t="s">
        <v>20</v>
      </c>
      <c r="G163" s="39" t="s">
        <v>20</v>
      </c>
      <c r="H163" s="39" t="s">
        <v>21</v>
      </c>
      <c r="I163" s="39" t="s">
        <v>207</v>
      </c>
      <c r="J163" s="39"/>
      <c r="K163" s="39"/>
      <c r="L163" s="39"/>
      <c r="M163" s="39"/>
      <c r="N163" s="39"/>
      <c r="O163" s="40" t="s">
        <v>208</v>
      </c>
      <c r="P163" s="40" t="s">
        <v>209</v>
      </c>
      <c r="Q163" s="39" t="s">
        <v>210</v>
      </c>
    </row>
    <row r="164" spans="1:17" ht="14.25">
      <c r="A164" s="8">
        <v>1</v>
      </c>
      <c r="B164" s="39" t="s">
        <v>23</v>
      </c>
      <c r="C164" s="8" t="s">
        <v>211</v>
      </c>
      <c r="D164" s="8" t="s">
        <v>212</v>
      </c>
      <c r="E164" s="8">
        <v>41</v>
      </c>
      <c r="F164" s="8">
        <v>37.5</v>
      </c>
      <c r="G164" s="17"/>
      <c r="H164" s="8">
        <v>9.15</v>
      </c>
      <c r="I164" s="8">
        <f t="shared" ref="I164:I225" si="33">(E164+F164+G164)/N164*-1</f>
        <v>39.25</v>
      </c>
      <c r="J164" s="8">
        <v>66.5</v>
      </c>
      <c r="K164" s="14">
        <f t="shared" ref="K164:K225" si="34">Q164*100%/100</f>
        <v>0.90966469428007879</v>
      </c>
      <c r="L164" s="41">
        <f t="shared" ref="L164:L225" si="35">E164+F164+G164+H164</f>
        <v>87.65</v>
      </c>
      <c r="M164" s="15">
        <f t="shared" ref="M164:M225" si="36">COUNTBLANK(E164:H164)</f>
        <v>1</v>
      </c>
      <c r="N164" s="15">
        <f t="shared" ref="N164:N225" si="37">M164-3</f>
        <v>-2</v>
      </c>
      <c r="O164" s="42">
        <f t="shared" ref="O164:O184" si="38">(40*I164)/50.7</f>
        <v>30.966469428007887</v>
      </c>
      <c r="P164" s="42">
        <f t="shared" ref="P164:P184" si="39">(60*H164)/9.15</f>
        <v>60</v>
      </c>
      <c r="Q164" s="42">
        <f t="shared" ref="Q164:Q185" si="40">O164+P164</f>
        <v>90.966469428007883</v>
      </c>
    </row>
    <row r="165" spans="1:17" ht="14.25">
      <c r="A165" s="8">
        <v>2</v>
      </c>
      <c r="B165" s="39" t="s">
        <v>102</v>
      </c>
      <c r="C165" s="26" t="s">
        <v>151</v>
      </c>
      <c r="D165" s="8" t="s">
        <v>212</v>
      </c>
      <c r="E165" s="8"/>
      <c r="F165" s="8">
        <v>0</v>
      </c>
      <c r="G165" s="17"/>
      <c r="H165" s="8">
        <v>0</v>
      </c>
      <c r="I165" s="8">
        <f t="shared" si="33"/>
        <v>0</v>
      </c>
      <c r="J165" s="8">
        <v>66.5</v>
      </c>
      <c r="K165" s="14">
        <f t="shared" si="34"/>
        <v>0</v>
      </c>
      <c r="L165" s="41">
        <f t="shared" si="35"/>
        <v>0</v>
      </c>
      <c r="M165" s="15">
        <f t="shared" si="36"/>
        <v>2</v>
      </c>
      <c r="N165" s="15">
        <f t="shared" si="37"/>
        <v>-1</v>
      </c>
      <c r="O165" s="42">
        <f t="shared" si="38"/>
        <v>0</v>
      </c>
      <c r="P165" s="42">
        <f t="shared" si="39"/>
        <v>0</v>
      </c>
      <c r="Q165" s="42">
        <f t="shared" si="40"/>
        <v>0</v>
      </c>
    </row>
    <row r="166" spans="1:17" ht="14.25">
      <c r="A166" s="8">
        <v>3</v>
      </c>
      <c r="B166" s="43" t="s">
        <v>213</v>
      </c>
      <c r="C166" s="26" t="s">
        <v>135</v>
      </c>
      <c r="D166" s="8" t="s">
        <v>212</v>
      </c>
      <c r="E166" s="8">
        <v>9</v>
      </c>
      <c r="F166" s="8">
        <v>7</v>
      </c>
      <c r="G166" s="17"/>
      <c r="H166" s="8">
        <v>1.7</v>
      </c>
      <c r="I166" s="8">
        <f t="shared" si="33"/>
        <v>8</v>
      </c>
      <c r="J166" s="8">
        <v>66.5</v>
      </c>
      <c r="K166" s="14">
        <f t="shared" si="34"/>
        <v>0.17459178064474407</v>
      </c>
      <c r="L166" s="41">
        <f t="shared" si="35"/>
        <v>17.7</v>
      </c>
      <c r="M166" s="15">
        <f t="shared" si="36"/>
        <v>1</v>
      </c>
      <c r="N166" s="15">
        <f t="shared" si="37"/>
        <v>-2</v>
      </c>
      <c r="O166" s="42">
        <f t="shared" si="38"/>
        <v>6.3116370808678495</v>
      </c>
      <c r="P166" s="42">
        <f t="shared" si="39"/>
        <v>11.147540983606557</v>
      </c>
      <c r="Q166" s="42">
        <f t="shared" si="40"/>
        <v>17.459178064474408</v>
      </c>
    </row>
    <row r="167" spans="1:17" ht="14.25">
      <c r="A167" s="8">
        <v>4</v>
      </c>
      <c r="B167" s="39" t="s">
        <v>214</v>
      </c>
      <c r="C167" s="26" t="s">
        <v>215</v>
      </c>
      <c r="D167" s="8" t="s">
        <v>212</v>
      </c>
      <c r="E167" s="8">
        <v>22</v>
      </c>
      <c r="F167" s="8">
        <v>22</v>
      </c>
      <c r="G167" s="17"/>
      <c r="H167" s="8">
        <v>5.75</v>
      </c>
      <c r="I167" s="8">
        <f t="shared" si="33"/>
        <v>22</v>
      </c>
      <c r="J167" s="8">
        <v>66.5</v>
      </c>
      <c r="K167" s="14">
        <f t="shared" si="34"/>
        <v>0.55061920005173481</v>
      </c>
      <c r="L167" s="41">
        <f t="shared" si="35"/>
        <v>49.75</v>
      </c>
      <c r="M167" s="15">
        <f t="shared" si="36"/>
        <v>1</v>
      </c>
      <c r="N167" s="15">
        <f t="shared" si="37"/>
        <v>-2</v>
      </c>
      <c r="O167" s="42">
        <f t="shared" si="38"/>
        <v>17.357001972386588</v>
      </c>
      <c r="P167" s="42">
        <f t="shared" si="39"/>
        <v>37.704918032786885</v>
      </c>
      <c r="Q167" s="42">
        <f t="shared" si="40"/>
        <v>55.061920005173477</v>
      </c>
    </row>
    <row r="168" spans="1:17" ht="14.25">
      <c r="A168" s="8">
        <v>5</v>
      </c>
      <c r="B168" s="39" t="s">
        <v>136</v>
      </c>
      <c r="C168" s="26" t="s">
        <v>215</v>
      </c>
      <c r="D168" s="8" t="s">
        <v>212</v>
      </c>
      <c r="E168" s="8">
        <v>24</v>
      </c>
      <c r="F168" s="8">
        <v>24</v>
      </c>
      <c r="G168" s="17"/>
      <c r="H168" s="8">
        <v>0</v>
      </c>
      <c r="I168" s="8">
        <f t="shared" si="33"/>
        <v>24</v>
      </c>
      <c r="J168" s="8">
        <v>66.5</v>
      </c>
      <c r="K168" s="14">
        <f t="shared" si="34"/>
        <v>0.18934911242603547</v>
      </c>
      <c r="L168" s="41">
        <f t="shared" si="35"/>
        <v>48</v>
      </c>
      <c r="M168" s="15">
        <f t="shared" si="36"/>
        <v>1</v>
      </c>
      <c r="N168" s="15">
        <f t="shared" si="37"/>
        <v>-2</v>
      </c>
      <c r="O168" s="42">
        <f t="shared" si="38"/>
        <v>18.934911242603548</v>
      </c>
      <c r="P168" s="42">
        <f t="shared" si="39"/>
        <v>0</v>
      </c>
      <c r="Q168" s="42">
        <f t="shared" si="40"/>
        <v>18.934911242603548</v>
      </c>
    </row>
    <row r="169" spans="1:17" ht="14.25">
      <c r="A169" s="8">
        <v>6</v>
      </c>
      <c r="B169" s="39" t="s">
        <v>26</v>
      </c>
      <c r="C169" s="26" t="s">
        <v>148</v>
      </c>
      <c r="D169" s="8" t="s">
        <v>216</v>
      </c>
      <c r="E169" s="8">
        <v>48.5</v>
      </c>
      <c r="F169" s="8">
        <v>37.5</v>
      </c>
      <c r="G169" s="17"/>
      <c r="H169" s="8">
        <v>6.15</v>
      </c>
      <c r="I169" s="8">
        <f t="shared" si="33"/>
        <v>43</v>
      </c>
      <c r="J169" s="8">
        <v>66.5</v>
      </c>
      <c r="K169" s="14">
        <f t="shared" si="34"/>
        <v>0.74252918162123704</v>
      </c>
      <c r="L169" s="41">
        <f t="shared" si="35"/>
        <v>92.15</v>
      </c>
      <c r="M169" s="15">
        <f t="shared" si="36"/>
        <v>1</v>
      </c>
      <c r="N169" s="15">
        <f t="shared" si="37"/>
        <v>-2</v>
      </c>
      <c r="O169" s="42">
        <f t="shared" si="38"/>
        <v>33.925049309664693</v>
      </c>
      <c r="P169" s="42">
        <f t="shared" si="39"/>
        <v>40.327868852459012</v>
      </c>
      <c r="Q169" s="42">
        <f t="shared" si="40"/>
        <v>74.252918162123706</v>
      </c>
    </row>
    <row r="170" spans="1:17" ht="14.25">
      <c r="A170" s="8">
        <v>7</v>
      </c>
      <c r="B170" s="39" t="s">
        <v>217</v>
      </c>
      <c r="C170" s="26" t="s">
        <v>148</v>
      </c>
      <c r="D170" s="8" t="s">
        <v>216</v>
      </c>
      <c r="E170" s="8">
        <v>51.5</v>
      </c>
      <c r="F170" s="8">
        <v>37</v>
      </c>
      <c r="G170" s="17"/>
      <c r="H170" s="8">
        <v>8.6</v>
      </c>
      <c r="I170" s="8">
        <f t="shared" si="33"/>
        <v>44.25</v>
      </c>
      <c r="J170" s="8">
        <v>66.5</v>
      </c>
      <c r="K170" s="14">
        <f t="shared" si="34"/>
        <v>0.91304685226501103</v>
      </c>
      <c r="L170" s="41">
        <f t="shared" si="35"/>
        <v>97.1</v>
      </c>
      <c r="M170" s="15">
        <f t="shared" si="36"/>
        <v>1</v>
      </c>
      <c r="N170" s="15">
        <f t="shared" si="37"/>
        <v>-2</v>
      </c>
      <c r="O170" s="42">
        <f t="shared" si="38"/>
        <v>34.911242603550292</v>
      </c>
      <c r="P170" s="42">
        <f t="shared" si="39"/>
        <v>56.393442622950815</v>
      </c>
      <c r="Q170" s="42">
        <f t="shared" si="40"/>
        <v>91.304685226501107</v>
      </c>
    </row>
    <row r="171" spans="1:17" ht="14.25">
      <c r="A171" s="8">
        <v>8</v>
      </c>
      <c r="B171" s="39" t="s">
        <v>218</v>
      </c>
      <c r="C171" s="26" t="s">
        <v>148</v>
      </c>
      <c r="D171" s="8" t="s">
        <v>216</v>
      </c>
      <c r="E171" s="8">
        <v>50</v>
      </c>
      <c r="F171" s="8">
        <v>40</v>
      </c>
      <c r="G171" s="17"/>
      <c r="H171" s="8">
        <v>8.1999999999999993</v>
      </c>
      <c r="I171" s="8">
        <f t="shared" si="33"/>
        <v>45</v>
      </c>
      <c r="J171" s="8">
        <v>66.5</v>
      </c>
      <c r="K171" s="14">
        <f t="shared" si="34"/>
        <v>0.89273450383160335</v>
      </c>
      <c r="L171" s="41">
        <f t="shared" si="35"/>
        <v>98.2</v>
      </c>
      <c r="M171" s="15">
        <f t="shared" si="36"/>
        <v>1</v>
      </c>
      <c r="N171" s="15">
        <f t="shared" si="37"/>
        <v>-2</v>
      </c>
      <c r="O171" s="42">
        <f t="shared" si="38"/>
        <v>35.502958579881657</v>
      </c>
      <c r="P171" s="42">
        <f t="shared" si="39"/>
        <v>53.770491803278681</v>
      </c>
      <c r="Q171" s="42">
        <f t="shared" si="40"/>
        <v>89.273450383160338</v>
      </c>
    </row>
    <row r="172" spans="1:17" ht="14.25">
      <c r="A172" s="8">
        <v>9</v>
      </c>
      <c r="B172" s="39" t="s">
        <v>147</v>
      </c>
      <c r="C172" s="26" t="s">
        <v>148</v>
      </c>
      <c r="D172" s="8" t="s">
        <v>216</v>
      </c>
      <c r="E172" s="8">
        <v>41.5</v>
      </c>
      <c r="F172" s="8">
        <v>37</v>
      </c>
      <c r="G172" s="17"/>
      <c r="H172" s="8">
        <v>7.3</v>
      </c>
      <c r="I172" s="8">
        <f t="shared" si="33"/>
        <v>39.25</v>
      </c>
      <c r="J172" s="8">
        <v>66.5</v>
      </c>
      <c r="K172" s="14">
        <f t="shared" si="34"/>
        <v>0.78835321887024279</v>
      </c>
      <c r="L172" s="41">
        <f t="shared" si="35"/>
        <v>85.8</v>
      </c>
      <c r="M172" s="15">
        <f t="shared" si="36"/>
        <v>1</v>
      </c>
      <c r="N172" s="15">
        <f t="shared" si="37"/>
        <v>-2</v>
      </c>
      <c r="O172" s="42">
        <f t="shared" si="38"/>
        <v>30.966469428007887</v>
      </c>
      <c r="P172" s="42">
        <f t="shared" si="39"/>
        <v>47.868852459016395</v>
      </c>
      <c r="Q172" s="42">
        <f t="shared" si="40"/>
        <v>78.835321887024278</v>
      </c>
    </row>
    <row r="173" spans="1:17" ht="14.25">
      <c r="A173" s="8">
        <v>10</v>
      </c>
      <c r="B173" s="44" t="s">
        <v>219</v>
      </c>
      <c r="C173" s="26" t="s">
        <v>151</v>
      </c>
      <c r="D173" s="8" t="s">
        <v>216</v>
      </c>
      <c r="E173" s="17"/>
      <c r="F173" s="8">
        <v>0</v>
      </c>
      <c r="G173" s="17"/>
      <c r="H173" s="8">
        <v>0</v>
      </c>
      <c r="I173" s="8">
        <f t="shared" si="33"/>
        <v>0</v>
      </c>
      <c r="J173" s="8">
        <v>66.5</v>
      </c>
      <c r="K173" s="14">
        <f t="shared" si="34"/>
        <v>0</v>
      </c>
      <c r="L173" s="41">
        <f t="shared" si="35"/>
        <v>0</v>
      </c>
      <c r="M173" s="15">
        <f t="shared" si="36"/>
        <v>2</v>
      </c>
      <c r="N173" s="15">
        <f t="shared" si="37"/>
        <v>-1</v>
      </c>
      <c r="O173" s="42">
        <f t="shared" si="38"/>
        <v>0</v>
      </c>
      <c r="P173" s="42">
        <f t="shared" si="39"/>
        <v>0</v>
      </c>
      <c r="Q173" s="42">
        <f t="shared" si="40"/>
        <v>0</v>
      </c>
    </row>
    <row r="174" spans="1:17" ht="14.25">
      <c r="A174" s="8">
        <v>11</v>
      </c>
      <c r="B174" s="39" t="s">
        <v>59</v>
      </c>
      <c r="C174" s="26" t="s">
        <v>151</v>
      </c>
      <c r="D174" s="8" t="s">
        <v>216</v>
      </c>
      <c r="E174" s="17"/>
      <c r="F174" s="8">
        <v>0</v>
      </c>
      <c r="G174" s="17"/>
      <c r="H174" s="8">
        <v>0</v>
      </c>
      <c r="I174" s="8">
        <f t="shared" si="33"/>
        <v>0</v>
      </c>
      <c r="J174" s="8">
        <v>66.5</v>
      </c>
      <c r="K174" s="14">
        <f t="shared" si="34"/>
        <v>0</v>
      </c>
      <c r="L174" s="41">
        <f t="shared" si="35"/>
        <v>0</v>
      </c>
      <c r="M174" s="15">
        <f t="shared" si="36"/>
        <v>2</v>
      </c>
      <c r="N174" s="15">
        <f t="shared" si="37"/>
        <v>-1</v>
      </c>
      <c r="O174" s="42">
        <f t="shared" si="38"/>
        <v>0</v>
      </c>
      <c r="P174" s="42">
        <f t="shared" si="39"/>
        <v>0</v>
      </c>
      <c r="Q174" s="42">
        <f t="shared" si="40"/>
        <v>0</v>
      </c>
    </row>
    <row r="175" spans="1:17" ht="14.25">
      <c r="A175" s="8">
        <v>12</v>
      </c>
      <c r="B175" s="39" t="s">
        <v>220</v>
      </c>
      <c r="C175" s="26" t="s">
        <v>151</v>
      </c>
      <c r="D175" s="8" t="s">
        <v>216</v>
      </c>
      <c r="E175" s="8">
        <v>43</v>
      </c>
      <c r="F175" s="8">
        <v>43</v>
      </c>
      <c r="G175" s="17"/>
      <c r="H175" s="8">
        <v>4.2</v>
      </c>
      <c r="I175" s="8">
        <f t="shared" si="33"/>
        <v>43</v>
      </c>
      <c r="J175" s="8">
        <v>66.5</v>
      </c>
      <c r="K175" s="14">
        <f t="shared" si="34"/>
        <v>0.61466032916222069</v>
      </c>
      <c r="L175" s="41">
        <f t="shared" si="35"/>
        <v>90.2</v>
      </c>
      <c r="M175" s="15">
        <f t="shared" si="36"/>
        <v>1</v>
      </c>
      <c r="N175" s="15">
        <f t="shared" si="37"/>
        <v>-2</v>
      </c>
      <c r="O175" s="42">
        <f t="shared" si="38"/>
        <v>33.925049309664693</v>
      </c>
      <c r="P175" s="42">
        <f t="shared" si="39"/>
        <v>27.540983606557376</v>
      </c>
      <c r="Q175" s="42">
        <f t="shared" si="40"/>
        <v>61.466032916222069</v>
      </c>
    </row>
    <row r="176" spans="1:17" ht="14.25">
      <c r="A176" s="8">
        <v>13</v>
      </c>
      <c r="B176" s="39" t="s">
        <v>221</v>
      </c>
      <c r="C176" s="26" t="s">
        <v>140</v>
      </c>
      <c r="D176" s="8" t="s">
        <v>222</v>
      </c>
      <c r="E176" s="8">
        <v>29.5</v>
      </c>
      <c r="F176" s="8">
        <v>34.5</v>
      </c>
      <c r="G176" s="17"/>
      <c r="H176" s="8">
        <v>7</v>
      </c>
      <c r="I176" s="8">
        <f t="shared" si="33"/>
        <v>32</v>
      </c>
      <c r="J176" s="8">
        <v>56</v>
      </c>
      <c r="K176" s="14">
        <f t="shared" si="34"/>
        <v>0.71148187667733698</v>
      </c>
      <c r="L176" s="41">
        <f t="shared" si="35"/>
        <v>71</v>
      </c>
      <c r="M176" s="15">
        <f t="shared" si="36"/>
        <v>1</v>
      </c>
      <c r="N176" s="15">
        <f t="shared" si="37"/>
        <v>-2</v>
      </c>
      <c r="O176" s="42">
        <f t="shared" si="38"/>
        <v>25.246548323471398</v>
      </c>
      <c r="P176" s="42">
        <f t="shared" si="39"/>
        <v>45.901639344262293</v>
      </c>
      <c r="Q176" s="42">
        <f t="shared" si="40"/>
        <v>71.148187667733694</v>
      </c>
    </row>
    <row r="177" spans="1:17" ht="14.25">
      <c r="A177" s="8">
        <v>14</v>
      </c>
      <c r="B177" s="39" t="s">
        <v>223</v>
      </c>
      <c r="C177" s="26" t="s">
        <v>224</v>
      </c>
      <c r="D177" s="8" t="s">
        <v>216</v>
      </c>
      <c r="E177" s="8">
        <v>45</v>
      </c>
      <c r="F177" s="8">
        <v>10</v>
      </c>
      <c r="G177" s="17"/>
      <c r="H177" s="8">
        <v>8.4499999999999993</v>
      </c>
      <c r="I177" s="8">
        <f t="shared" si="33"/>
        <v>27.5</v>
      </c>
      <c r="J177" s="8">
        <v>66.5</v>
      </c>
      <c r="K177" s="14">
        <f t="shared" si="34"/>
        <v>0.77106088531056993</v>
      </c>
      <c r="L177" s="41">
        <f t="shared" si="35"/>
        <v>63.45</v>
      </c>
      <c r="M177" s="15">
        <f t="shared" si="36"/>
        <v>1</v>
      </c>
      <c r="N177" s="15">
        <f t="shared" si="37"/>
        <v>-2</v>
      </c>
      <c r="O177" s="42">
        <f t="shared" si="38"/>
        <v>21.696252465483234</v>
      </c>
      <c r="P177" s="42">
        <f t="shared" si="39"/>
        <v>55.409836065573764</v>
      </c>
      <c r="Q177" s="42">
        <f t="shared" si="40"/>
        <v>77.106088531056997</v>
      </c>
    </row>
    <row r="178" spans="1:17" ht="14.25">
      <c r="A178" s="8">
        <v>15</v>
      </c>
      <c r="B178" s="45" t="s">
        <v>225</v>
      </c>
      <c r="C178" s="26" t="s">
        <v>224</v>
      </c>
      <c r="D178" s="8" t="s">
        <v>222</v>
      </c>
      <c r="E178" s="8">
        <v>30.5</v>
      </c>
      <c r="F178" s="8">
        <v>33.5</v>
      </c>
      <c r="G178" s="17"/>
      <c r="H178" s="8">
        <v>7.3</v>
      </c>
      <c r="I178" s="8">
        <f t="shared" si="33"/>
        <v>32</v>
      </c>
      <c r="J178" s="8">
        <v>56</v>
      </c>
      <c r="K178" s="14">
        <f t="shared" si="34"/>
        <v>0.73115400782487794</v>
      </c>
      <c r="L178" s="41">
        <f t="shared" si="35"/>
        <v>71.3</v>
      </c>
      <c r="M178" s="15">
        <f t="shared" si="36"/>
        <v>1</v>
      </c>
      <c r="N178" s="15">
        <f t="shared" si="37"/>
        <v>-2</v>
      </c>
      <c r="O178" s="42">
        <f t="shared" si="38"/>
        <v>25.246548323471398</v>
      </c>
      <c r="P178" s="42">
        <f t="shared" si="39"/>
        <v>47.868852459016395</v>
      </c>
      <c r="Q178" s="42">
        <f t="shared" si="40"/>
        <v>73.115400782487797</v>
      </c>
    </row>
    <row r="179" spans="1:17" ht="14.25">
      <c r="A179" s="8">
        <v>16</v>
      </c>
      <c r="B179" s="39" t="s">
        <v>226</v>
      </c>
      <c r="C179" s="26" t="s">
        <v>140</v>
      </c>
      <c r="D179" s="8" t="s">
        <v>216</v>
      </c>
      <c r="E179" s="8">
        <v>42</v>
      </c>
      <c r="F179" s="8">
        <v>41</v>
      </c>
      <c r="G179" s="17"/>
      <c r="H179" s="8">
        <v>8.35</v>
      </c>
      <c r="I179" s="8">
        <f t="shared" si="33"/>
        <v>41.5</v>
      </c>
      <c r="J179" s="8">
        <v>66.5</v>
      </c>
      <c r="K179" s="14">
        <f t="shared" si="34"/>
        <v>0.87495715717657707</v>
      </c>
      <c r="L179" s="41">
        <f t="shared" si="35"/>
        <v>91.35</v>
      </c>
      <c r="M179" s="15">
        <f t="shared" si="36"/>
        <v>1</v>
      </c>
      <c r="N179" s="15">
        <f t="shared" si="37"/>
        <v>-2</v>
      </c>
      <c r="O179" s="42">
        <f t="shared" si="38"/>
        <v>32.741617357001971</v>
      </c>
      <c r="P179" s="42">
        <f t="shared" si="39"/>
        <v>54.754098360655739</v>
      </c>
      <c r="Q179" s="42">
        <f t="shared" si="40"/>
        <v>87.495715717657703</v>
      </c>
    </row>
    <row r="180" spans="1:17" ht="14.25">
      <c r="A180" s="8">
        <v>17</v>
      </c>
      <c r="B180" s="44" t="s">
        <v>31</v>
      </c>
      <c r="C180" s="26" t="s">
        <v>135</v>
      </c>
      <c r="D180" s="8" t="s">
        <v>216</v>
      </c>
      <c r="E180" s="17"/>
      <c r="F180" s="8">
        <v>0</v>
      </c>
      <c r="G180" s="17"/>
      <c r="H180" s="8">
        <v>0</v>
      </c>
      <c r="I180" s="8">
        <f t="shared" si="33"/>
        <v>0</v>
      </c>
      <c r="J180" s="8">
        <v>66.5</v>
      </c>
      <c r="K180" s="14">
        <f t="shared" si="34"/>
        <v>0</v>
      </c>
      <c r="L180" s="41">
        <f t="shared" si="35"/>
        <v>0</v>
      </c>
      <c r="M180" s="15">
        <f t="shared" si="36"/>
        <v>2</v>
      </c>
      <c r="N180" s="15">
        <f t="shared" si="37"/>
        <v>-1</v>
      </c>
      <c r="O180" s="42">
        <f t="shared" si="38"/>
        <v>0</v>
      </c>
      <c r="P180" s="42">
        <f t="shared" si="39"/>
        <v>0</v>
      </c>
      <c r="Q180" s="42">
        <f t="shared" si="40"/>
        <v>0</v>
      </c>
    </row>
    <row r="181" spans="1:17" ht="14.25">
      <c r="A181" s="8">
        <v>18</v>
      </c>
      <c r="B181" s="39" t="s">
        <v>29</v>
      </c>
      <c r="C181" s="26" t="s">
        <v>135</v>
      </c>
      <c r="D181" s="8" t="s">
        <v>216</v>
      </c>
      <c r="E181" s="17"/>
      <c r="F181" s="8">
        <v>0</v>
      </c>
      <c r="G181" s="17"/>
      <c r="H181" s="8">
        <v>0</v>
      </c>
      <c r="I181" s="8">
        <f t="shared" si="33"/>
        <v>0</v>
      </c>
      <c r="J181" s="8">
        <v>66.5</v>
      </c>
      <c r="K181" s="14">
        <f t="shared" si="34"/>
        <v>0</v>
      </c>
      <c r="L181" s="41">
        <f t="shared" si="35"/>
        <v>0</v>
      </c>
      <c r="M181" s="15">
        <f t="shared" si="36"/>
        <v>2</v>
      </c>
      <c r="N181" s="15">
        <f t="shared" si="37"/>
        <v>-1</v>
      </c>
      <c r="O181" s="42">
        <f t="shared" si="38"/>
        <v>0</v>
      </c>
      <c r="P181" s="42">
        <f t="shared" si="39"/>
        <v>0</v>
      </c>
      <c r="Q181" s="42">
        <f t="shared" si="40"/>
        <v>0</v>
      </c>
    </row>
    <row r="182" spans="1:17" ht="14.25">
      <c r="A182" s="8">
        <v>19</v>
      </c>
      <c r="B182" s="39" t="s">
        <v>227</v>
      </c>
      <c r="C182" s="26" t="s">
        <v>137</v>
      </c>
      <c r="D182" s="8" t="s">
        <v>216</v>
      </c>
      <c r="E182" s="8">
        <v>35</v>
      </c>
      <c r="F182" s="17"/>
      <c r="G182" s="17"/>
      <c r="H182" s="8">
        <v>7.65</v>
      </c>
      <c r="I182" s="8">
        <f t="shared" si="33"/>
        <v>35</v>
      </c>
      <c r="J182" s="8">
        <v>66.5</v>
      </c>
      <c r="K182" s="14">
        <f t="shared" si="34"/>
        <v>0.77777346655026347</v>
      </c>
      <c r="L182" s="41">
        <f t="shared" si="35"/>
        <v>42.65</v>
      </c>
      <c r="M182" s="15">
        <f t="shared" si="36"/>
        <v>2</v>
      </c>
      <c r="N182" s="15">
        <f t="shared" si="37"/>
        <v>-1</v>
      </c>
      <c r="O182" s="42">
        <f t="shared" si="38"/>
        <v>27.613412228796843</v>
      </c>
      <c r="P182" s="42">
        <f t="shared" si="39"/>
        <v>50.16393442622951</v>
      </c>
      <c r="Q182" s="42">
        <f t="shared" si="40"/>
        <v>77.777346655026349</v>
      </c>
    </row>
    <row r="183" spans="1:17" ht="14.25">
      <c r="A183" s="8">
        <v>20</v>
      </c>
      <c r="B183" s="39" t="s">
        <v>228</v>
      </c>
      <c r="C183" s="26" t="s">
        <v>141</v>
      </c>
      <c r="D183" s="8" t="s">
        <v>216</v>
      </c>
      <c r="E183" s="8">
        <v>50.5</v>
      </c>
      <c r="F183" s="8">
        <v>51</v>
      </c>
      <c r="G183" s="17"/>
      <c r="H183" s="8">
        <v>8.9499999999999993</v>
      </c>
      <c r="I183" s="8">
        <f t="shared" si="33"/>
        <v>50.75</v>
      </c>
      <c r="J183" s="8">
        <v>66.5</v>
      </c>
      <c r="K183" s="14">
        <f t="shared" si="34"/>
        <v>0.98727972321919355</v>
      </c>
      <c r="L183" s="41">
        <f t="shared" si="35"/>
        <v>110.45</v>
      </c>
      <c r="M183" s="15">
        <f t="shared" si="36"/>
        <v>1</v>
      </c>
      <c r="N183" s="15">
        <f t="shared" si="37"/>
        <v>-2</v>
      </c>
      <c r="O183" s="42">
        <f t="shared" si="38"/>
        <v>40.039447731755423</v>
      </c>
      <c r="P183" s="42">
        <f t="shared" si="39"/>
        <v>58.688524590163929</v>
      </c>
      <c r="Q183" s="42">
        <f t="shared" si="40"/>
        <v>98.727972321919353</v>
      </c>
    </row>
    <row r="184" spans="1:17" ht="14.25">
      <c r="A184" s="8">
        <v>21</v>
      </c>
      <c r="B184" s="39" t="s">
        <v>113</v>
      </c>
      <c r="C184" s="8" t="s">
        <v>141</v>
      </c>
      <c r="D184" s="8" t="s">
        <v>216</v>
      </c>
      <c r="E184" s="8">
        <v>34</v>
      </c>
      <c r="F184" s="8">
        <v>33</v>
      </c>
      <c r="G184" s="17"/>
      <c r="H184" s="8">
        <v>8.4</v>
      </c>
      <c r="I184" s="8">
        <f t="shared" si="33"/>
        <v>33.5</v>
      </c>
      <c r="J184" s="8">
        <v>66.5</v>
      </c>
      <c r="K184" s="14">
        <f t="shared" si="34"/>
        <v>0.8151194748924887</v>
      </c>
      <c r="L184" s="41">
        <f t="shared" si="35"/>
        <v>75.400000000000006</v>
      </c>
      <c r="M184" s="15">
        <f t="shared" si="36"/>
        <v>1</v>
      </c>
      <c r="N184" s="15">
        <f t="shared" si="37"/>
        <v>-2</v>
      </c>
      <c r="O184" s="42">
        <f t="shared" si="38"/>
        <v>26.42998027613412</v>
      </c>
      <c r="P184" s="42">
        <f t="shared" si="39"/>
        <v>55.081967213114751</v>
      </c>
      <c r="Q184" s="42">
        <f t="shared" si="40"/>
        <v>81.511947489248868</v>
      </c>
    </row>
    <row r="185" spans="1:17" ht="14.25">
      <c r="A185" s="8">
        <v>22</v>
      </c>
      <c r="B185" s="44" t="s">
        <v>120</v>
      </c>
      <c r="C185" s="26" t="s">
        <v>148</v>
      </c>
      <c r="D185" s="8" t="s">
        <v>222</v>
      </c>
      <c r="E185" s="8">
        <v>35</v>
      </c>
      <c r="F185" s="8">
        <v>32.5</v>
      </c>
      <c r="G185" s="17"/>
      <c r="H185" s="8">
        <v>5.0999999999999996</v>
      </c>
      <c r="I185" s="8">
        <f t="shared" si="33"/>
        <v>33.75</v>
      </c>
      <c r="J185" s="8">
        <v>56</v>
      </c>
      <c r="K185" s="14">
        <f t="shared" si="34"/>
        <v>0.66649301825993545</v>
      </c>
      <c r="L185" s="41">
        <f t="shared" si="35"/>
        <v>72.599999999999994</v>
      </c>
      <c r="M185" s="15">
        <f t="shared" si="36"/>
        <v>1</v>
      </c>
      <c r="N185" s="15">
        <f t="shared" si="37"/>
        <v>-2</v>
      </c>
      <c r="O185" s="42">
        <f t="shared" ref="O185:O225" si="41">(40*I185)/39.2</f>
        <v>34.438775510204081</v>
      </c>
      <c r="P185" s="42">
        <f t="shared" ref="P185:P225" si="42">60*H185/9.5</f>
        <v>32.210526315789473</v>
      </c>
      <c r="Q185" s="42">
        <f t="shared" si="40"/>
        <v>66.649301825993547</v>
      </c>
    </row>
    <row r="186" spans="1:17" ht="14.25">
      <c r="A186" s="8">
        <v>23</v>
      </c>
      <c r="B186" s="39" t="s">
        <v>229</v>
      </c>
      <c r="C186" s="34" t="s">
        <v>151</v>
      </c>
      <c r="D186" s="8" t="s">
        <v>222</v>
      </c>
      <c r="E186" s="17"/>
      <c r="F186" s="8">
        <v>0</v>
      </c>
      <c r="G186" s="17"/>
      <c r="H186" s="8">
        <v>0</v>
      </c>
      <c r="I186" s="8">
        <f t="shared" si="33"/>
        <v>0</v>
      </c>
      <c r="J186" s="8">
        <v>56</v>
      </c>
      <c r="K186" s="14">
        <f t="shared" si="34"/>
        <v>0</v>
      </c>
      <c r="L186" s="41">
        <f t="shared" si="35"/>
        <v>0</v>
      </c>
      <c r="M186" s="15">
        <f t="shared" si="36"/>
        <v>2</v>
      </c>
      <c r="N186" s="15">
        <f t="shared" si="37"/>
        <v>-1</v>
      </c>
      <c r="O186" s="42">
        <f t="shared" si="41"/>
        <v>0</v>
      </c>
      <c r="P186" s="42">
        <f t="shared" si="42"/>
        <v>0</v>
      </c>
      <c r="Q186" s="42">
        <f t="shared" ref="Q186:Q225" si="43">O186+P186</f>
        <v>0</v>
      </c>
    </row>
    <row r="187" spans="1:17" ht="14.25">
      <c r="A187" s="8">
        <v>24</v>
      </c>
      <c r="B187" s="39" t="s">
        <v>230</v>
      </c>
      <c r="C187" s="34" t="s">
        <v>151</v>
      </c>
      <c r="D187" s="8" t="s">
        <v>222</v>
      </c>
      <c r="E187" s="17"/>
      <c r="F187" s="8">
        <v>0</v>
      </c>
      <c r="G187" s="17"/>
      <c r="H187" s="8">
        <v>0</v>
      </c>
      <c r="I187" s="8">
        <f t="shared" si="33"/>
        <v>0</v>
      </c>
      <c r="J187" s="8">
        <v>56</v>
      </c>
      <c r="K187" s="14">
        <f t="shared" si="34"/>
        <v>0</v>
      </c>
      <c r="L187" s="41">
        <f t="shared" si="35"/>
        <v>0</v>
      </c>
      <c r="M187" s="15">
        <f t="shared" si="36"/>
        <v>2</v>
      </c>
      <c r="N187" s="15">
        <f t="shared" si="37"/>
        <v>-1</v>
      </c>
      <c r="O187" s="42">
        <f t="shared" si="41"/>
        <v>0</v>
      </c>
      <c r="P187" s="42">
        <f t="shared" si="42"/>
        <v>0</v>
      </c>
      <c r="Q187" s="42">
        <f t="shared" si="43"/>
        <v>0</v>
      </c>
    </row>
    <row r="188" spans="1:17" ht="14.25">
      <c r="A188" s="8">
        <v>25</v>
      </c>
      <c r="B188" s="39" t="s">
        <v>231</v>
      </c>
      <c r="C188" s="34" t="s">
        <v>151</v>
      </c>
      <c r="D188" s="8" t="s">
        <v>222</v>
      </c>
      <c r="E188" s="8">
        <v>22</v>
      </c>
      <c r="F188" s="8">
        <v>25</v>
      </c>
      <c r="G188" s="17"/>
      <c r="H188" s="8">
        <v>4.0999999999999996</v>
      </c>
      <c r="I188" s="8">
        <f t="shared" si="33"/>
        <v>23.5</v>
      </c>
      <c r="J188" s="8">
        <v>56</v>
      </c>
      <c r="K188" s="14">
        <f t="shared" si="34"/>
        <v>0.49874328678839952</v>
      </c>
      <c r="L188" s="41">
        <f t="shared" si="35"/>
        <v>51.1</v>
      </c>
      <c r="M188" s="15">
        <f t="shared" si="36"/>
        <v>1</v>
      </c>
      <c r="N188" s="15">
        <f t="shared" si="37"/>
        <v>-2</v>
      </c>
      <c r="O188" s="42">
        <f t="shared" si="41"/>
        <v>23.979591836734691</v>
      </c>
      <c r="P188" s="42">
        <f t="shared" si="42"/>
        <v>25.89473684210526</v>
      </c>
      <c r="Q188" s="42">
        <f t="shared" si="43"/>
        <v>49.874328678839952</v>
      </c>
    </row>
    <row r="189" spans="1:17" ht="14.25">
      <c r="A189" s="8">
        <v>26</v>
      </c>
      <c r="B189" s="44" t="s">
        <v>76</v>
      </c>
      <c r="C189" s="34" t="s">
        <v>151</v>
      </c>
      <c r="D189" s="8" t="s">
        <v>222</v>
      </c>
      <c r="E189" s="17"/>
      <c r="F189" s="8">
        <v>0</v>
      </c>
      <c r="G189" s="17"/>
      <c r="H189" s="8">
        <v>0</v>
      </c>
      <c r="I189" s="8">
        <f t="shared" si="33"/>
        <v>0</v>
      </c>
      <c r="J189" s="8">
        <v>56</v>
      </c>
      <c r="K189" s="14">
        <f t="shared" si="34"/>
        <v>0</v>
      </c>
      <c r="L189" s="41">
        <f t="shared" si="35"/>
        <v>0</v>
      </c>
      <c r="M189" s="15">
        <f t="shared" si="36"/>
        <v>2</v>
      </c>
      <c r="N189" s="15">
        <f t="shared" si="37"/>
        <v>-1</v>
      </c>
      <c r="O189" s="42">
        <f t="shared" si="41"/>
        <v>0</v>
      </c>
      <c r="P189" s="42">
        <f t="shared" si="42"/>
        <v>0</v>
      </c>
      <c r="Q189" s="42">
        <f t="shared" si="43"/>
        <v>0</v>
      </c>
    </row>
    <row r="190" spans="1:17" ht="14.25">
      <c r="A190" s="8">
        <v>27</v>
      </c>
      <c r="B190" s="39" t="s">
        <v>44</v>
      </c>
      <c r="C190" s="26" t="s">
        <v>232</v>
      </c>
      <c r="D190" s="8" t="s">
        <v>222</v>
      </c>
      <c r="E190" s="17"/>
      <c r="F190" s="8">
        <v>0</v>
      </c>
      <c r="G190" s="17"/>
      <c r="H190" s="8">
        <v>0</v>
      </c>
      <c r="I190" s="8">
        <f t="shared" si="33"/>
        <v>0</v>
      </c>
      <c r="J190" s="8">
        <v>56</v>
      </c>
      <c r="K190" s="14">
        <f t="shared" si="34"/>
        <v>0</v>
      </c>
      <c r="L190" s="41">
        <f t="shared" si="35"/>
        <v>0</v>
      </c>
      <c r="M190" s="15">
        <f t="shared" si="36"/>
        <v>2</v>
      </c>
      <c r="N190" s="15">
        <f t="shared" si="37"/>
        <v>-1</v>
      </c>
      <c r="O190" s="42">
        <f t="shared" si="41"/>
        <v>0</v>
      </c>
      <c r="P190" s="42">
        <f t="shared" si="42"/>
        <v>0</v>
      </c>
      <c r="Q190" s="42">
        <f t="shared" si="43"/>
        <v>0</v>
      </c>
    </row>
    <row r="191" spans="1:17" ht="14.25">
      <c r="A191" s="8">
        <v>28</v>
      </c>
      <c r="B191" s="44" t="s">
        <v>233</v>
      </c>
      <c r="C191" s="26" t="s">
        <v>140</v>
      </c>
      <c r="D191" s="8" t="s">
        <v>222</v>
      </c>
      <c r="E191" s="8">
        <v>31</v>
      </c>
      <c r="F191" s="8">
        <v>33</v>
      </c>
      <c r="G191" s="17"/>
      <c r="H191" s="8">
        <v>0</v>
      </c>
      <c r="I191" s="8">
        <f t="shared" si="33"/>
        <v>32</v>
      </c>
      <c r="J191" s="8">
        <v>56</v>
      </c>
      <c r="K191" s="14">
        <f t="shared" si="34"/>
        <v>0.32653061224489799</v>
      </c>
      <c r="L191" s="41">
        <f t="shared" si="35"/>
        <v>64</v>
      </c>
      <c r="M191" s="15">
        <f t="shared" si="36"/>
        <v>1</v>
      </c>
      <c r="N191" s="15">
        <f t="shared" si="37"/>
        <v>-2</v>
      </c>
      <c r="O191" s="42">
        <f t="shared" si="41"/>
        <v>32.653061224489797</v>
      </c>
      <c r="P191" s="42">
        <f t="shared" si="42"/>
        <v>0</v>
      </c>
      <c r="Q191" s="42">
        <f t="shared" si="43"/>
        <v>32.653061224489797</v>
      </c>
    </row>
    <row r="192" spans="1:17" ht="14.25">
      <c r="A192" s="8">
        <v>29</v>
      </c>
      <c r="B192" s="39" t="s">
        <v>234</v>
      </c>
      <c r="C192" s="26" t="s">
        <v>140</v>
      </c>
      <c r="D192" s="8" t="s">
        <v>222</v>
      </c>
      <c r="E192" s="8">
        <v>27</v>
      </c>
      <c r="F192" s="8">
        <v>31</v>
      </c>
      <c r="G192" s="17"/>
      <c r="H192" s="8">
        <v>0</v>
      </c>
      <c r="I192" s="8">
        <f t="shared" si="33"/>
        <v>29</v>
      </c>
      <c r="J192" s="8">
        <v>56</v>
      </c>
      <c r="K192" s="14">
        <f t="shared" si="34"/>
        <v>0.29591836734693877</v>
      </c>
      <c r="L192" s="41">
        <f t="shared" si="35"/>
        <v>58</v>
      </c>
      <c r="M192" s="15">
        <f t="shared" si="36"/>
        <v>1</v>
      </c>
      <c r="N192" s="15">
        <f t="shared" si="37"/>
        <v>-2</v>
      </c>
      <c r="O192" s="42">
        <f t="shared" si="41"/>
        <v>29.591836734693874</v>
      </c>
      <c r="P192" s="42">
        <f t="shared" si="42"/>
        <v>0</v>
      </c>
      <c r="Q192" s="42">
        <f t="shared" si="43"/>
        <v>29.591836734693874</v>
      </c>
    </row>
    <row r="193" spans="1:17" ht="14.25">
      <c r="A193" s="8">
        <v>30</v>
      </c>
      <c r="B193" s="39" t="s">
        <v>235</v>
      </c>
      <c r="C193" s="26" t="s">
        <v>224</v>
      </c>
      <c r="D193" s="8" t="s">
        <v>222</v>
      </c>
      <c r="E193" s="8">
        <v>31</v>
      </c>
      <c r="F193" s="8">
        <v>33</v>
      </c>
      <c r="G193" s="17"/>
      <c r="H193" s="8">
        <v>0</v>
      </c>
      <c r="I193" s="8">
        <f t="shared" si="33"/>
        <v>32</v>
      </c>
      <c r="J193" s="8">
        <v>56</v>
      </c>
      <c r="K193" s="14">
        <f t="shared" si="34"/>
        <v>0.32653061224489799</v>
      </c>
      <c r="L193" s="41">
        <f t="shared" si="35"/>
        <v>64</v>
      </c>
      <c r="M193" s="15">
        <f t="shared" si="36"/>
        <v>1</v>
      </c>
      <c r="N193" s="15">
        <f t="shared" si="37"/>
        <v>-2</v>
      </c>
      <c r="O193" s="42">
        <f t="shared" si="41"/>
        <v>32.653061224489797</v>
      </c>
      <c r="P193" s="42">
        <f t="shared" si="42"/>
        <v>0</v>
      </c>
      <c r="Q193" s="42">
        <f t="shared" si="43"/>
        <v>32.653061224489797</v>
      </c>
    </row>
    <row r="194" spans="1:17" ht="14.25">
      <c r="A194" s="8">
        <v>31</v>
      </c>
      <c r="B194" s="39" t="s">
        <v>236</v>
      </c>
      <c r="C194" s="26" t="s">
        <v>140</v>
      </c>
      <c r="D194" s="8" t="s">
        <v>222</v>
      </c>
      <c r="E194" s="8">
        <v>34</v>
      </c>
      <c r="F194" s="8">
        <v>33</v>
      </c>
      <c r="G194" s="17"/>
      <c r="H194" s="8">
        <v>7.8</v>
      </c>
      <c r="I194" s="8">
        <f t="shared" si="33"/>
        <v>33.5</v>
      </c>
      <c r="J194" s="8">
        <v>56</v>
      </c>
      <c r="K194" s="14">
        <f t="shared" si="34"/>
        <v>0.83446831364124596</v>
      </c>
      <c r="L194" s="41">
        <f t="shared" si="35"/>
        <v>74.8</v>
      </c>
      <c r="M194" s="15">
        <f t="shared" si="36"/>
        <v>1</v>
      </c>
      <c r="N194" s="15">
        <f t="shared" si="37"/>
        <v>-2</v>
      </c>
      <c r="O194" s="42">
        <f t="shared" si="41"/>
        <v>34.183673469387756</v>
      </c>
      <c r="P194" s="42">
        <f t="shared" si="42"/>
        <v>49.263157894736842</v>
      </c>
      <c r="Q194" s="42">
        <f t="shared" si="43"/>
        <v>83.446831364124591</v>
      </c>
    </row>
    <row r="195" spans="1:17" ht="14.25">
      <c r="A195" s="8">
        <v>32</v>
      </c>
      <c r="B195" s="39" t="s">
        <v>237</v>
      </c>
      <c r="C195" s="8" t="s">
        <v>187</v>
      </c>
      <c r="D195" s="8" t="s">
        <v>216</v>
      </c>
      <c r="E195" s="8">
        <v>31</v>
      </c>
      <c r="F195" s="8">
        <v>33</v>
      </c>
      <c r="G195" s="17"/>
      <c r="H195" s="8">
        <v>6.7</v>
      </c>
      <c r="I195" s="8">
        <f t="shared" si="33"/>
        <v>32</v>
      </c>
      <c r="J195" s="8">
        <v>66.5</v>
      </c>
      <c r="K195" s="14">
        <f t="shared" si="34"/>
        <v>0.74968850698174005</v>
      </c>
      <c r="L195" s="41">
        <f t="shared" si="35"/>
        <v>70.7</v>
      </c>
      <c r="M195" s="15">
        <f t="shared" si="36"/>
        <v>1</v>
      </c>
      <c r="N195" s="15">
        <f t="shared" si="37"/>
        <v>-2</v>
      </c>
      <c r="O195" s="42">
        <f t="shared" si="41"/>
        <v>32.653061224489797</v>
      </c>
      <c r="P195" s="42">
        <f t="shared" si="42"/>
        <v>42.315789473684212</v>
      </c>
      <c r="Q195" s="42">
        <f t="shared" si="43"/>
        <v>74.968850698174009</v>
      </c>
    </row>
    <row r="196" spans="1:17" ht="14.25">
      <c r="A196" s="8">
        <v>33</v>
      </c>
      <c r="B196" s="39" t="s">
        <v>28</v>
      </c>
      <c r="C196" s="8" t="s">
        <v>187</v>
      </c>
      <c r="D196" s="8" t="s">
        <v>216</v>
      </c>
      <c r="E196" s="8">
        <v>35</v>
      </c>
      <c r="F196" s="8">
        <v>37.5</v>
      </c>
      <c r="G196" s="17"/>
      <c r="H196" s="8">
        <v>6.25</v>
      </c>
      <c r="I196" s="8">
        <f t="shared" si="33"/>
        <v>36.25</v>
      </c>
      <c r="J196" s="8">
        <v>66.5</v>
      </c>
      <c r="K196" s="14">
        <f t="shared" si="34"/>
        <v>0.76463480128893646</v>
      </c>
      <c r="L196" s="41">
        <f t="shared" si="35"/>
        <v>78.75</v>
      </c>
      <c r="M196" s="15">
        <f t="shared" si="36"/>
        <v>1</v>
      </c>
      <c r="N196" s="15">
        <f t="shared" si="37"/>
        <v>-2</v>
      </c>
      <c r="O196" s="42">
        <f t="shared" si="41"/>
        <v>36.989795918367342</v>
      </c>
      <c r="P196" s="42">
        <f t="shared" si="42"/>
        <v>39.473684210526315</v>
      </c>
      <c r="Q196" s="42">
        <f t="shared" si="43"/>
        <v>76.46348012889365</v>
      </c>
    </row>
    <row r="197" spans="1:17" ht="14.25">
      <c r="A197" s="8">
        <v>34</v>
      </c>
      <c r="B197" s="39" t="s">
        <v>238</v>
      </c>
      <c r="C197" s="26" t="s">
        <v>135</v>
      </c>
      <c r="D197" s="8" t="s">
        <v>222</v>
      </c>
      <c r="E197" s="17"/>
      <c r="F197" s="8">
        <v>0</v>
      </c>
      <c r="G197" s="17"/>
      <c r="H197" s="8">
        <v>0</v>
      </c>
      <c r="I197" s="8">
        <f t="shared" si="33"/>
        <v>0</v>
      </c>
      <c r="J197" s="8">
        <v>56</v>
      </c>
      <c r="K197" s="14">
        <f t="shared" si="34"/>
        <v>0</v>
      </c>
      <c r="L197" s="41">
        <f t="shared" si="35"/>
        <v>0</v>
      </c>
      <c r="M197" s="15">
        <f t="shared" si="36"/>
        <v>2</v>
      </c>
      <c r="N197" s="15">
        <f t="shared" si="37"/>
        <v>-1</v>
      </c>
      <c r="O197" s="42">
        <f t="shared" si="41"/>
        <v>0</v>
      </c>
      <c r="P197" s="42">
        <f t="shared" si="42"/>
        <v>0</v>
      </c>
      <c r="Q197" s="42">
        <f t="shared" si="43"/>
        <v>0</v>
      </c>
    </row>
    <row r="198" spans="1:17" ht="14.25">
      <c r="A198" s="8">
        <v>35</v>
      </c>
      <c r="B198" s="39" t="s">
        <v>239</v>
      </c>
      <c r="C198" s="26" t="s">
        <v>135</v>
      </c>
      <c r="D198" s="8" t="s">
        <v>222</v>
      </c>
      <c r="E198" s="17"/>
      <c r="F198" s="8">
        <v>0</v>
      </c>
      <c r="G198" s="17"/>
      <c r="H198" s="8">
        <v>0</v>
      </c>
      <c r="I198" s="8">
        <f t="shared" si="33"/>
        <v>0</v>
      </c>
      <c r="J198" s="8">
        <v>56</v>
      </c>
      <c r="K198" s="14">
        <f t="shared" si="34"/>
        <v>0</v>
      </c>
      <c r="L198" s="41">
        <f t="shared" si="35"/>
        <v>0</v>
      </c>
      <c r="M198" s="15">
        <f t="shared" si="36"/>
        <v>2</v>
      </c>
      <c r="N198" s="15">
        <f t="shared" si="37"/>
        <v>-1</v>
      </c>
      <c r="O198" s="42">
        <f t="shared" si="41"/>
        <v>0</v>
      </c>
      <c r="P198" s="42">
        <f t="shared" si="42"/>
        <v>0</v>
      </c>
      <c r="Q198" s="42">
        <f t="shared" si="43"/>
        <v>0</v>
      </c>
    </row>
    <row r="199" spans="1:17" ht="14.25">
      <c r="A199" s="8">
        <v>36</v>
      </c>
      <c r="B199" s="39" t="s">
        <v>240</v>
      </c>
      <c r="C199" s="26" t="s">
        <v>135</v>
      </c>
      <c r="D199" s="8" t="s">
        <v>222</v>
      </c>
      <c r="E199" s="17"/>
      <c r="F199" s="8">
        <v>0</v>
      </c>
      <c r="G199" s="17"/>
      <c r="H199" s="8">
        <v>0</v>
      </c>
      <c r="I199" s="8">
        <f t="shared" si="33"/>
        <v>0</v>
      </c>
      <c r="J199" s="8">
        <v>56</v>
      </c>
      <c r="K199" s="14">
        <f t="shared" si="34"/>
        <v>0</v>
      </c>
      <c r="L199" s="41">
        <f t="shared" si="35"/>
        <v>0</v>
      </c>
      <c r="M199" s="15">
        <f t="shared" si="36"/>
        <v>2</v>
      </c>
      <c r="N199" s="15">
        <f t="shared" si="37"/>
        <v>-1</v>
      </c>
      <c r="O199" s="42">
        <f t="shared" si="41"/>
        <v>0</v>
      </c>
      <c r="P199" s="42">
        <f t="shared" si="42"/>
        <v>0</v>
      </c>
      <c r="Q199" s="42">
        <f t="shared" si="43"/>
        <v>0</v>
      </c>
    </row>
    <row r="200" spans="1:17" ht="14.25">
      <c r="A200" s="8">
        <v>37</v>
      </c>
      <c r="B200" s="39" t="s">
        <v>172</v>
      </c>
      <c r="C200" s="26" t="s">
        <v>157</v>
      </c>
      <c r="D200" s="8" t="s">
        <v>222</v>
      </c>
      <c r="E200" s="8">
        <v>19.5</v>
      </c>
      <c r="F200" s="8">
        <v>18</v>
      </c>
      <c r="G200" s="17"/>
      <c r="H200" s="8">
        <v>5.3</v>
      </c>
      <c r="I200" s="8">
        <f t="shared" si="33"/>
        <v>18.75</v>
      </c>
      <c r="J200" s="8">
        <v>56</v>
      </c>
      <c r="K200" s="14">
        <f t="shared" si="34"/>
        <v>0.52606337271750803</v>
      </c>
      <c r="L200" s="41">
        <f t="shared" si="35"/>
        <v>42.8</v>
      </c>
      <c r="M200" s="15">
        <f t="shared" si="36"/>
        <v>1</v>
      </c>
      <c r="N200" s="15">
        <f t="shared" si="37"/>
        <v>-2</v>
      </c>
      <c r="O200" s="42">
        <f t="shared" si="41"/>
        <v>19.132653061224488</v>
      </c>
      <c r="P200" s="42">
        <f t="shared" si="42"/>
        <v>33.473684210526315</v>
      </c>
      <c r="Q200" s="42">
        <f t="shared" si="43"/>
        <v>52.606337271750803</v>
      </c>
    </row>
    <row r="201" spans="1:17" ht="14.25">
      <c r="A201" s="8">
        <v>38</v>
      </c>
      <c r="B201" s="39" t="s">
        <v>241</v>
      </c>
      <c r="C201" s="26" t="s">
        <v>157</v>
      </c>
      <c r="D201" s="8" t="s">
        <v>222</v>
      </c>
      <c r="E201" s="8">
        <v>19.5</v>
      </c>
      <c r="F201" s="8">
        <v>21</v>
      </c>
      <c r="G201" s="17"/>
      <c r="H201" s="8">
        <v>5.8</v>
      </c>
      <c r="I201" s="8">
        <f t="shared" si="33"/>
        <v>20.25</v>
      </c>
      <c r="J201" s="8">
        <v>56</v>
      </c>
      <c r="K201" s="14">
        <f t="shared" si="34"/>
        <v>0.57294844253490862</v>
      </c>
      <c r="L201" s="41">
        <f t="shared" si="35"/>
        <v>46.3</v>
      </c>
      <c r="M201" s="15">
        <f t="shared" si="36"/>
        <v>1</v>
      </c>
      <c r="N201" s="15">
        <f t="shared" si="37"/>
        <v>-2</v>
      </c>
      <c r="O201" s="42">
        <f t="shared" si="41"/>
        <v>20.663265306122447</v>
      </c>
      <c r="P201" s="42">
        <f t="shared" si="42"/>
        <v>36.631578947368418</v>
      </c>
      <c r="Q201" s="42">
        <f t="shared" si="43"/>
        <v>57.294844253490865</v>
      </c>
    </row>
    <row r="202" spans="1:17" ht="14.25">
      <c r="A202" s="8">
        <v>39</v>
      </c>
      <c r="B202" s="39" t="s">
        <v>242</v>
      </c>
      <c r="C202" s="26" t="s">
        <v>141</v>
      </c>
      <c r="D202" s="8" t="s">
        <v>222</v>
      </c>
      <c r="E202" s="17"/>
      <c r="F202" s="8">
        <v>0</v>
      </c>
      <c r="G202" s="17"/>
      <c r="H202" s="8">
        <v>0</v>
      </c>
      <c r="I202" s="8">
        <f t="shared" si="33"/>
        <v>0</v>
      </c>
      <c r="J202" s="8">
        <v>56</v>
      </c>
      <c r="K202" s="14">
        <f t="shared" si="34"/>
        <v>0</v>
      </c>
      <c r="L202" s="41">
        <f t="shared" si="35"/>
        <v>0</v>
      </c>
      <c r="M202" s="15">
        <f t="shared" si="36"/>
        <v>2</v>
      </c>
      <c r="N202" s="15">
        <f t="shared" si="37"/>
        <v>-1</v>
      </c>
      <c r="O202" s="42">
        <f t="shared" si="41"/>
        <v>0</v>
      </c>
      <c r="P202" s="42">
        <f t="shared" si="42"/>
        <v>0</v>
      </c>
      <c r="Q202" s="42">
        <f t="shared" si="43"/>
        <v>0</v>
      </c>
    </row>
    <row r="203" spans="1:17" ht="14.25">
      <c r="A203" s="8">
        <v>40</v>
      </c>
      <c r="B203" s="39" t="s">
        <v>243</v>
      </c>
      <c r="C203" s="26" t="s">
        <v>141</v>
      </c>
      <c r="D203" s="8" t="s">
        <v>222</v>
      </c>
      <c r="E203" s="8">
        <v>18.5</v>
      </c>
      <c r="F203" s="8">
        <v>18.5</v>
      </c>
      <c r="G203" s="17"/>
      <c r="H203" s="8">
        <v>6.2</v>
      </c>
      <c r="I203" s="8">
        <f t="shared" si="33"/>
        <v>18.5</v>
      </c>
      <c r="J203" s="8">
        <v>56</v>
      </c>
      <c r="K203" s="14">
        <f t="shared" si="34"/>
        <v>0.5803544575725027</v>
      </c>
      <c r="L203" s="41">
        <f t="shared" si="35"/>
        <v>43.2</v>
      </c>
      <c r="M203" s="15">
        <f t="shared" si="36"/>
        <v>1</v>
      </c>
      <c r="N203" s="15">
        <f t="shared" si="37"/>
        <v>-2</v>
      </c>
      <c r="O203" s="42">
        <f t="shared" si="41"/>
        <v>18.877551020408163</v>
      </c>
      <c r="P203" s="42">
        <f t="shared" si="42"/>
        <v>39.157894736842103</v>
      </c>
      <c r="Q203" s="42">
        <f t="shared" si="43"/>
        <v>58.035445757250265</v>
      </c>
    </row>
    <row r="204" spans="1:17" ht="14.25">
      <c r="A204" s="8">
        <v>41</v>
      </c>
      <c r="B204" s="39" t="s">
        <v>45</v>
      </c>
      <c r="C204" s="26" t="s">
        <v>148</v>
      </c>
      <c r="D204" s="8" t="s">
        <v>244</v>
      </c>
      <c r="E204" s="8">
        <v>37.5</v>
      </c>
      <c r="F204" s="8">
        <v>41</v>
      </c>
      <c r="G204" s="17"/>
      <c r="H204" s="8">
        <v>6.7</v>
      </c>
      <c r="I204" s="8">
        <f t="shared" si="33"/>
        <v>39.25</v>
      </c>
      <c r="J204" s="8">
        <v>56</v>
      </c>
      <c r="K204" s="14">
        <f t="shared" si="34"/>
        <v>0.82366809881847469</v>
      </c>
      <c r="L204" s="41">
        <f t="shared" si="35"/>
        <v>85.2</v>
      </c>
      <c r="M204" s="15">
        <f t="shared" si="36"/>
        <v>1</v>
      </c>
      <c r="N204" s="15">
        <f t="shared" si="37"/>
        <v>-2</v>
      </c>
      <c r="O204" s="42">
        <f t="shared" si="41"/>
        <v>40.051020408163261</v>
      </c>
      <c r="P204" s="42">
        <f t="shared" si="42"/>
        <v>42.315789473684212</v>
      </c>
      <c r="Q204" s="42">
        <f t="shared" si="43"/>
        <v>82.366809881847473</v>
      </c>
    </row>
    <row r="205" spans="1:17" ht="14.25">
      <c r="A205" s="8">
        <v>42</v>
      </c>
      <c r="B205" s="44" t="s">
        <v>245</v>
      </c>
      <c r="C205" s="8" t="s">
        <v>246</v>
      </c>
      <c r="D205" s="8" t="s">
        <v>244</v>
      </c>
      <c r="E205" s="8">
        <v>29.5</v>
      </c>
      <c r="F205" s="8">
        <v>29.5</v>
      </c>
      <c r="G205" s="17"/>
      <c r="H205" s="8">
        <v>8.6999999999999993</v>
      </c>
      <c r="I205" s="8">
        <f t="shared" si="33"/>
        <v>29.5</v>
      </c>
      <c r="J205" s="8">
        <v>56</v>
      </c>
      <c r="K205" s="14">
        <f t="shared" si="34"/>
        <v>0.8504940923737917</v>
      </c>
      <c r="L205" s="41">
        <f t="shared" si="35"/>
        <v>67.7</v>
      </c>
      <c r="M205" s="15">
        <f t="shared" si="36"/>
        <v>1</v>
      </c>
      <c r="N205" s="15">
        <f t="shared" si="37"/>
        <v>-2</v>
      </c>
      <c r="O205" s="42">
        <f t="shared" si="41"/>
        <v>30.102040816326529</v>
      </c>
      <c r="P205" s="42">
        <f t="shared" si="42"/>
        <v>54.94736842105263</v>
      </c>
      <c r="Q205" s="42">
        <f t="shared" si="43"/>
        <v>85.049409237379166</v>
      </c>
    </row>
    <row r="206" spans="1:17" ht="14.25">
      <c r="A206" s="8">
        <v>43</v>
      </c>
      <c r="B206" s="39" t="s">
        <v>51</v>
      </c>
      <c r="C206" s="8" t="s">
        <v>246</v>
      </c>
      <c r="D206" s="8" t="s">
        <v>244</v>
      </c>
      <c r="E206" s="8">
        <v>29.5</v>
      </c>
      <c r="F206" s="8">
        <v>29.5</v>
      </c>
      <c r="G206" s="17"/>
      <c r="H206" s="8">
        <v>8.9</v>
      </c>
      <c r="I206" s="8">
        <f t="shared" si="33"/>
        <v>29.5</v>
      </c>
      <c r="J206" s="8">
        <v>56</v>
      </c>
      <c r="K206" s="14">
        <f t="shared" si="34"/>
        <v>0.86312567132116003</v>
      </c>
      <c r="L206" s="41">
        <f t="shared" si="35"/>
        <v>67.900000000000006</v>
      </c>
      <c r="M206" s="15">
        <f t="shared" si="36"/>
        <v>1</v>
      </c>
      <c r="N206" s="15">
        <f t="shared" si="37"/>
        <v>-2</v>
      </c>
      <c r="O206" s="42">
        <f t="shared" si="41"/>
        <v>30.102040816326529</v>
      </c>
      <c r="P206" s="42">
        <f t="shared" si="42"/>
        <v>56.210526315789473</v>
      </c>
      <c r="Q206" s="42">
        <f t="shared" si="43"/>
        <v>86.312567132116001</v>
      </c>
    </row>
    <row r="207" spans="1:17" ht="14.25">
      <c r="A207" s="8">
        <v>44</v>
      </c>
      <c r="B207" s="39" t="s">
        <v>247</v>
      </c>
      <c r="C207" s="8" t="s">
        <v>194</v>
      </c>
      <c r="D207" s="8" t="s">
        <v>244</v>
      </c>
      <c r="E207" s="17"/>
      <c r="F207" s="8">
        <v>0</v>
      </c>
      <c r="G207" s="17"/>
      <c r="H207" s="8">
        <v>0</v>
      </c>
      <c r="I207" s="8">
        <f t="shared" si="33"/>
        <v>0</v>
      </c>
      <c r="J207" s="8">
        <v>56</v>
      </c>
      <c r="K207" s="14">
        <f t="shared" si="34"/>
        <v>0</v>
      </c>
      <c r="L207" s="41">
        <f t="shared" si="35"/>
        <v>0</v>
      </c>
      <c r="M207" s="15">
        <f t="shared" si="36"/>
        <v>2</v>
      </c>
      <c r="N207" s="15">
        <f t="shared" si="37"/>
        <v>-1</v>
      </c>
      <c r="O207" s="42">
        <f t="shared" si="41"/>
        <v>0</v>
      </c>
      <c r="P207" s="42">
        <f t="shared" si="42"/>
        <v>0</v>
      </c>
      <c r="Q207" s="42">
        <f t="shared" si="43"/>
        <v>0</v>
      </c>
    </row>
    <row r="208" spans="1:17" ht="14.25">
      <c r="A208" s="8">
        <v>45</v>
      </c>
      <c r="B208" s="39" t="s">
        <v>248</v>
      </c>
      <c r="C208" s="8" t="s">
        <v>194</v>
      </c>
      <c r="D208" s="8" t="s">
        <v>244</v>
      </c>
      <c r="E208" s="17"/>
      <c r="F208" s="8">
        <v>0</v>
      </c>
      <c r="G208" s="17"/>
      <c r="H208" s="8">
        <v>0</v>
      </c>
      <c r="I208" s="8">
        <f t="shared" si="33"/>
        <v>0</v>
      </c>
      <c r="J208" s="8">
        <v>56</v>
      </c>
      <c r="K208" s="14">
        <f t="shared" si="34"/>
        <v>0</v>
      </c>
      <c r="L208" s="41">
        <f t="shared" si="35"/>
        <v>0</v>
      </c>
      <c r="M208" s="15">
        <f t="shared" si="36"/>
        <v>2</v>
      </c>
      <c r="N208" s="15">
        <f t="shared" si="37"/>
        <v>-1</v>
      </c>
      <c r="O208" s="42">
        <f t="shared" si="41"/>
        <v>0</v>
      </c>
      <c r="P208" s="42">
        <f t="shared" si="42"/>
        <v>0</v>
      </c>
      <c r="Q208" s="42">
        <f t="shared" si="43"/>
        <v>0</v>
      </c>
    </row>
    <row r="209" spans="1:17" ht="14.25">
      <c r="A209" s="8">
        <v>46</v>
      </c>
      <c r="B209" s="39" t="s">
        <v>249</v>
      </c>
      <c r="C209" s="8" t="s">
        <v>185</v>
      </c>
      <c r="D209" s="8" t="s">
        <v>244</v>
      </c>
      <c r="E209" s="8">
        <v>11</v>
      </c>
      <c r="F209" s="8">
        <v>11</v>
      </c>
      <c r="G209" s="17"/>
      <c r="H209" s="8">
        <v>5.7</v>
      </c>
      <c r="I209" s="8">
        <f t="shared" si="33"/>
        <v>11</v>
      </c>
      <c r="J209" s="8">
        <v>56</v>
      </c>
      <c r="K209" s="14">
        <f t="shared" si="34"/>
        <v>0.47224489795918367</v>
      </c>
      <c r="L209" s="41">
        <f t="shared" si="35"/>
        <v>27.7</v>
      </c>
      <c r="M209" s="15">
        <f t="shared" si="36"/>
        <v>1</v>
      </c>
      <c r="N209" s="15">
        <f t="shared" si="37"/>
        <v>-2</v>
      </c>
      <c r="O209" s="42">
        <f t="shared" si="41"/>
        <v>11.224489795918366</v>
      </c>
      <c r="P209" s="42">
        <f t="shared" si="42"/>
        <v>36</v>
      </c>
      <c r="Q209" s="42">
        <f t="shared" si="43"/>
        <v>47.224489795918366</v>
      </c>
    </row>
    <row r="210" spans="1:17" ht="14.25">
      <c r="A210" s="8">
        <v>47</v>
      </c>
      <c r="B210" s="44" t="s">
        <v>47</v>
      </c>
      <c r="C210" s="8" t="s">
        <v>185</v>
      </c>
      <c r="D210" s="8" t="s">
        <v>244</v>
      </c>
      <c r="E210" s="8">
        <v>33</v>
      </c>
      <c r="F210" s="8">
        <v>27</v>
      </c>
      <c r="G210" s="17"/>
      <c r="H210" s="8">
        <v>5.2</v>
      </c>
      <c r="I210" s="8">
        <f t="shared" si="33"/>
        <v>30</v>
      </c>
      <c r="J210" s="8">
        <v>56</v>
      </c>
      <c r="K210" s="14">
        <f t="shared" si="34"/>
        <v>0.63454350161117079</v>
      </c>
      <c r="L210" s="41">
        <f t="shared" si="35"/>
        <v>65.2</v>
      </c>
      <c r="M210" s="15">
        <f t="shared" si="36"/>
        <v>1</v>
      </c>
      <c r="N210" s="15">
        <f t="shared" si="37"/>
        <v>-2</v>
      </c>
      <c r="O210" s="42">
        <f t="shared" si="41"/>
        <v>30.612244897959183</v>
      </c>
      <c r="P210" s="42">
        <f t="shared" si="42"/>
        <v>32.842105263157897</v>
      </c>
      <c r="Q210" s="42">
        <f t="shared" si="43"/>
        <v>63.454350161117077</v>
      </c>
    </row>
    <row r="211" spans="1:17" ht="14.25">
      <c r="A211" s="8">
        <v>48</v>
      </c>
      <c r="B211" s="39" t="s">
        <v>250</v>
      </c>
      <c r="C211" s="8" t="s">
        <v>159</v>
      </c>
      <c r="D211" s="8" t="s">
        <v>244</v>
      </c>
      <c r="E211" s="8">
        <v>26.5</v>
      </c>
      <c r="F211" s="8">
        <v>28.5</v>
      </c>
      <c r="G211" s="17"/>
      <c r="H211" s="8">
        <v>6</v>
      </c>
      <c r="I211" s="8">
        <f t="shared" si="33"/>
        <v>27.5</v>
      </c>
      <c r="J211" s="8">
        <v>56</v>
      </c>
      <c r="K211" s="14">
        <f t="shared" si="34"/>
        <v>0.65955961331901181</v>
      </c>
      <c r="L211" s="41">
        <f t="shared" si="35"/>
        <v>61</v>
      </c>
      <c r="M211" s="15">
        <f t="shared" si="36"/>
        <v>1</v>
      </c>
      <c r="N211" s="15">
        <f t="shared" si="37"/>
        <v>-2</v>
      </c>
      <c r="O211" s="42">
        <f t="shared" si="41"/>
        <v>28.061224489795915</v>
      </c>
      <c r="P211" s="42">
        <f t="shared" si="42"/>
        <v>37.89473684210526</v>
      </c>
      <c r="Q211" s="42">
        <f t="shared" si="43"/>
        <v>65.955961331901179</v>
      </c>
    </row>
    <row r="212" spans="1:17" ht="14.25">
      <c r="A212" s="8">
        <v>49</v>
      </c>
      <c r="B212" s="39" t="s">
        <v>190</v>
      </c>
      <c r="C212" s="8" t="s">
        <v>211</v>
      </c>
      <c r="D212" s="8" t="s">
        <v>251</v>
      </c>
      <c r="E212" s="8">
        <v>37</v>
      </c>
      <c r="F212" s="8">
        <v>34</v>
      </c>
      <c r="G212" s="17"/>
      <c r="H212" s="8">
        <v>7.5</v>
      </c>
      <c r="I212" s="8">
        <f t="shared" si="33"/>
        <v>35.5</v>
      </c>
      <c r="J212" s="8">
        <v>56</v>
      </c>
      <c r="K212" s="14">
        <f t="shared" si="34"/>
        <v>0.83592910848549951</v>
      </c>
      <c r="L212" s="41">
        <f t="shared" si="35"/>
        <v>78.5</v>
      </c>
      <c r="M212" s="15">
        <f t="shared" si="36"/>
        <v>1</v>
      </c>
      <c r="N212" s="15">
        <f t="shared" si="37"/>
        <v>-2</v>
      </c>
      <c r="O212" s="42">
        <f t="shared" si="41"/>
        <v>36.224489795918366</v>
      </c>
      <c r="P212" s="42">
        <f t="shared" si="42"/>
        <v>47.368421052631582</v>
      </c>
      <c r="Q212" s="42">
        <f t="shared" si="43"/>
        <v>83.592910848549948</v>
      </c>
    </row>
    <row r="213" spans="1:17" ht="14.25">
      <c r="A213" s="8">
        <v>50</v>
      </c>
      <c r="B213" s="39" t="s">
        <v>191</v>
      </c>
      <c r="C213" s="8" t="s">
        <v>211</v>
      </c>
      <c r="D213" s="8" t="s">
        <v>251</v>
      </c>
      <c r="E213" s="8">
        <v>35</v>
      </c>
      <c r="F213" s="8">
        <v>33</v>
      </c>
      <c r="G213" s="17"/>
      <c r="H213" s="8">
        <v>6.9</v>
      </c>
      <c r="I213" s="8">
        <f t="shared" si="33"/>
        <v>34</v>
      </c>
      <c r="J213" s="8">
        <v>56</v>
      </c>
      <c r="K213" s="14">
        <f t="shared" si="34"/>
        <v>0.78272824919441464</v>
      </c>
      <c r="L213" s="41">
        <f t="shared" si="35"/>
        <v>74.900000000000006</v>
      </c>
      <c r="M213" s="15">
        <f t="shared" si="36"/>
        <v>1</v>
      </c>
      <c r="N213" s="15">
        <f t="shared" si="37"/>
        <v>-2</v>
      </c>
      <c r="O213" s="42">
        <f t="shared" si="41"/>
        <v>34.693877551020407</v>
      </c>
      <c r="P213" s="42">
        <f t="shared" si="42"/>
        <v>43.578947368421055</v>
      </c>
      <c r="Q213" s="42">
        <f t="shared" si="43"/>
        <v>78.272824919441462</v>
      </c>
    </row>
    <row r="214" spans="1:17" ht="14.25">
      <c r="A214" s="8">
        <v>51</v>
      </c>
      <c r="B214" s="39" t="s">
        <v>252</v>
      </c>
      <c r="C214" s="8" t="s">
        <v>211</v>
      </c>
      <c r="D214" s="8" t="s">
        <v>251</v>
      </c>
      <c r="E214" s="8">
        <v>36.5</v>
      </c>
      <c r="F214" s="8">
        <v>33.5</v>
      </c>
      <c r="G214" s="17"/>
      <c r="H214" s="8">
        <v>7.8</v>
      </c>
      <c r="I214" s="8">
        <f t="shared" si="33"/>
        <v>35</v>
      </c>
      <c r="J214" s="8">
        <v>56</v>
      </c>
      <c r="K214" s="14">
        <f t="shared" si="34"/>
        <v>0.8497744360902254</v>
      </c>
      <c r="L214" s="41">
        <f t="shared" si="35"/>
        <v>77.8</v>
      </c>
      <c r="M214" s="15">
        <f t="shared" si="36"/>
        <v>1</v>
      </c>
      <c r="N214" s="15">
        <f t="shared" si="37"/>
        <v>-2</v>
      </c>
      <c r="O214" s="42">
        <f t="shared" si="41"/>
        <v>35.714285714285708</v>
      </c>
      <c r="P214" s="42">
        <f t="shared" si="42"/>
        <v>49.263157894736842</v>
      </c>
      <c r="Q214" s="42">
        <f t="shared" si="43"/>
        <v>84.977443609022544</v>
      </c>
    </row>
    <row r="215" spans="1:17" ht="14.25">
      <c r="A215" s="8">
        <v>52</v>
      </c>
      <c r="B215" s="39" t="s">
        <v>56</v>
      </c>
      <c r="C215" s="26" t="s">
        <v>232</v>
      </c>
      <c r="D215" s="8" t="s">
        <v>251</v>
      </c>
      <c r="E215" s="8">
        <v>29.5</v>
      </c>
      <c r="F215" s="8">
        <v>29.5</v>
      </c>
      <c r="G215" s="17"/>
      <c r="H215" s="8">
        <v>8.8000000000000007</v>
      </c>
      <c r="I215" s="8">
        <f t="shared" si="33"/>
        <v>29.5</v>
      </c>
      <c r="J215" s="8">
        <v>56</v>
      </c>
      <c r="K215" s="14">
        <f t="shared" si="34"/>
        <v>0.85680988184747575</v>
      </c>
      <c r="L215" s="41">
        <f t="shared" si="35"/>
        <v>67.8</v>
      </c>
      <c r="M215" s="15">
        <f t="shared" si="36"/>
        <v>1</v>
      </c>
      <c r="N215" s="15">
        <f t="shared" si="37"/>
        <v>-2</v>
      </c>
      <c r="O215" s="42">
        <f t="shared" si="41"/>
        <v>30.102040816326529</v>
      </c>
      <c r="P215" s="42">
        <f t="shared" si="42"/>
        <v>55.578947368421055</v>
      </c>
      <c r="Q215" s="42">
        <f t="shared" si="43"/>
        <v>85.680988184747576</v>
      </c>
    </row>
    <row r="216" spans="1:17" ht="14.25">
      <c r="A216" s="8">
        <v>53</v>
      </c>
      <c r="B216" s="39" t="s">
        <v>253</v>
      </c>
      <c r="C216" s="26" t="s">
        <v>232</v>
      </c>
      <c r="D216" s="8" t="s">
        <v>251</v>
      </c>
      <c r="E216" s="17"/>
      <c r="F216" s="8">
        <v>0</v>
      </c>
      <c r="G216" s="17"/>
      <c r="H216" s="8">
        <v>0</v>
      </c>
      <c r="I216" s="8">
        <f t="shared" si="33"/>
        <v>0</v>
      </c>
      <c r="J216" s="8">
        <v>56</v>
      </c>
      <c r="K216" s="14">
        <f t="shared" si="34"/>
        <v>0</v>
      </c>
      <c r="L216" s="41">
        <f t="shared" si="35"/>
        <v>0</v>
      </c>
      <c r="M216" s="15">
        <f t="shared" si="36"/>
        <v>2</v>
      </c>
      <c r="N216" s="15">
        <f t="shared" si="37"/>
        <v>-1</v>
      </c>
      <c r="O216" s="42">
        <f t="shared" si="41"/>
        <v>0</v>
      </c>
      <c r="P216" s="42">
        <f t="shared" si="42"/>
        <v>0</v>
      </c>
      <c r="Q216" s="42">
        <f t="shared" si="43"/>
        <v>0</v>
      </c>
    </row>
    <row r="217" spans="1:17" ht="14.25">
      <c r="A217" s="8">
        <v>54</v>
      </c>
      <c r="B217" s="39" t="s">
        <v>254</v>
      </c>
      <c r="C217" s="26" t="s">
        <v>232</v>
      </c>
      <c r="D217" s="8" t="s">
        <v>251</v>
      </c>
      <c r="E217" s="8">
        <v>29.5</v>
      </c>
      <c r="F217" s="8">
        <v>29.5</v>
      </c>
      <c r="G217" s="17"/>
      <c r="H217" s="8">
        <v>4</v>
      </c>
      <c r="I217" s="8">
        <f t="shared" si="33"/>
        <v>29.5</v>
      </c>
      <c r="J217" s="8">
        <v>56</v>
      </c>
      <c r="K217" s="14">
        <f t="shared" si="34"/>
        <v>0.55365198711063368</v>
      </c>
      <c r="L217" s="41">
        <f t="shared" si="35"/>
        <v>63</v>
      </c>
      <c r="M217" s="15">
        <f t="shared" si="36"/>
        <v>1</v>
      </c>
      <c r="N217" s="15">
        <f t="shared" si="37"/>
        <v>-2</v>
      </c>
      <c r="O217" s="42">
        <f t="shared" si="41"/>
        <v>30.102040816326529</v>
      </c>
      <c r="P217" s="42">
        <f t="shared" si="42"/>
        <v>25.263157894736842</v>
      </c>
      <c r="Q217" s="42">
        <f t="shared" si="43"/>
        <v>55.365198711063371</v>
      </c>
    </row>
    <row r="218" spans="1:17" ht="14.25">
      <c r="A218" s="8">
        <v>55</v>
      </c>
      <c r="B218" s="39" t="s">
        <v>89</v>
      </c>
      <c r="C218" s="26" t="s">
        <v>232</v>
      </c>
      <c r="D218" s="8" t="s">
        <v>251</v>
      </c>
      <c r="E218" s="8">
        <v>29.5</v>
      </c>
      <c r="F218" s="8">
        <v>30</v>
      </c>
      <c r="G218" s="17"/>
      <c r="H218" s="8">
        <v>5.7</v>
      </c>
      <c r="I218" s="8">
        <f t="shared" si="33"/>
        <v>29.75</v>
      </c>
      <c r="J218" s="8">
        <v>56</v>
      </c>
      <c r="K218" s="14">
        <f t="shared" si="34"/>
        <v>0.66357142857142859</v>
      </c>
      <c r="L218" s="41">
        <f t="shared" si="35"/>
        <v>65.2</v>
      </c>
      <c r="M218" s="15">
        <f t="shared" si="36"/>
        <v>1</v>
      </c>
      <c r="N218" s="15">
        <f t="shared" si="37"/>
        <v>-2</v>
      </c>
      <c r="O218" s="42">
        <f t="shared" si="41"/>
        <v>30.357142857142854</v>
      </c>
      <c r="P218" s="42">
        <f t="shared" si="42"/>
        <v>36</v>
      </c>
      <c r="Q218" s="42">
        <f t="shared" si="43"/>
        <v>66.357142857142861</v>
      </c>
    </row>
    <row r="219" spans="1:17" ht="14.25">
      <c r="A219" s="8">
        <v>56</v>
      </c>
      <c r="B219" s="44" t="s">
        <v>255</v>
      </c>
      <c r="C219" s="26" t="s">
        <v>224</v>
      </c>
      <c r="D219" s="8" t="s">
        <v>251</v>
      </c>
      <c r="E219" s="8">
        <v>25</v>
      </c>
      <c r="F219" s="8">
        <v>32.5</v>
      </c>
      <c r="G219" s="17"/>
      <c r="H219" s="8">
        <v>8</v>
      </c>
      <c r="I219" s="8">
        <f t="shared" si="33"/>
        <v>28.75</v>
      </c>
      <c r="J219" s="8">
        <v>56</v>
      </c>
      <c r="K219" s="14">
        <f t="shared" si="34"/>
        <v>0.79863050483351228</v>
      </c>
      <c r="L219" s="41">
        <f t="shared" si="35"/>
        <v>65.5</v>
      </c>
      <c r="M219" s="15">
        <f t="shared" si="36"/>
        <v>1</v>
      </c>
      <c r="N219" s="15">
        <f t="shared" si="37"/>
        <v>-2</v>
      </c>
      <c r="O219" s="42">
        <f t="shared" si="41"/>
        <v>29.336734693877549</v>
      </c>
      <c r="P219" s="42">
        <f t="shared" si="42"/>
        <v>50.526315789473685</v>
      </c>
      <c r="Q219" s="42">
        <f t="shared" si="43"/>
        <v>79.86305048335123</v>
      </c>
    </row>
    <row r="220" spans="1:17" ht="14.25">
      <c r="A220" s="8">
        <v>57</v>
      </c>
      <c r="B220" s="39" t="s">
        <v>53</v>
      </c>
      <c r="C220" s="26" t="s">
        <v>224</v>
      </c>
      <c r="D220" s="8" t="s">
        <v>251</v>
      </c>
      <c r="E220" s="8">
        <v>27</v>
      </c>
      <c r="F220" s="8">
        <v>31.5</v>
      </c>
      <c r="G220" s="17"/>
      <c r="H220" s="8">
        <v>9.5</v>
      </c>
      <c r="I220" s="8">
        <f t="shared" si="33"/>
        <v>29.25</v>
      </c>
      <c r="J220" s="8">
        <v>56</v>
      </c>
      <c r="K220" s="14">
        <f t="shared" si="34"/>
        <v>0.8984693877551021</v>
      </c>
      <c r="L220" s="41">
        <f t="shared" si="35"/>
        <v>68</v>
      </c>
      <c r="M220" s="15">
        <f t="shared" si="36"/>
        <v>1</v>
      </c>
      <c r="N220" s="15">
        <f t="shared" si="37"/>
        <v>-2</v>
      </c>
      <c r="O220" s="42">
        <f t="shared" si="41"/>
        <v>29.846938775510203</v>
      </c>
      <c r="P220" s="42">
        <f t="shared" si="42"/>
        <v>60</v>
      </c>
      <c r="Q220" s="42">
        <f t="shared" si="43"/>
        <v>89.84693877551021</v>
      </c>
    </row>
    <row r="221" spans="1:17" ht="14.25">
      <c r="A221" s="8">
        <v>58</v>
      </c>
      <c r="B221" s="43" t="s">
        <v>19</v>
      </c>
      <c r="C221" s="26" t="s">
        <v>224</v>
      </c>
      <c r="D221" s="8" t="s">
        <v>251</v>
      </c>
      <c r="E221" s="8">
        <v>35</v>
      </c>
      <c r="F221" s="8">
        <v>30</v>
      </c>
      <c r="G221" s="17"/>
      <c r="H221" s="8">
        <v>0</v>
      </c>
      <c r="I221" s="8">
        <f t="shared" si="33"/>
        <v>32.5</v>
      </c>
      <c r="J221" s="8">
        <v>56</v>
      </c>
      <c r="K221" s="14">
        <f t="shared" si="34"/>
        <v>0.33163265306122447</v>
      </c>
      <c r="L221" s="41">
        <f t="shared" si="35"/>
        <v>65</v>
      </c>
      <c r="M221" s="15">
        <f t="shared" si="36"/>
        <v>1</v>
      </c>
      <c r="N221" s="15">
        <f t="shared" si="37"/>
        <v>-2</v>
      </c>
      <c r="O221" s="42">
        <f t="shared" si="41"/>
        <v>33.163265306122447</v>
      </c>
      <c r="P221" s="42">
        <f t="shared" si="42"/>
        <v>0</v>
      </c>
      <c r="Q221" s="42">
        <f t="shared" si="43"/>
        <v>33.163265306122447</v>
      </c>
    </row>
    <row r="222" spans="1:17" ht="14.25">
      <c r="A222" s="8">
        <v>59</v>
      </c>
      <c r="B222" s="44" t="s">
        <v>52</v>
      </c>
      <c r="C222" s="8" t="s">
        <v>187</v>
      </c>
      <c r="D222" s="8" t="s">
        <v>251</v>
      </c>
      <c r="E222" s="8">
        <v>31</v>
      </c>
      <c r="F222" s="8">
        <v>31</v>
      </c>
      <c r="G222" s="17"/>
      <c r="H222" s="8">
        <v>7</v>
      </c>
      <c r="I222" s="8">
        <f t="shared" si="33"/>
        <v>31</v>
      </c>
      <c r="J222" s="8">
        <v>56</v>
      </c>
      <c r="K222" s="14">
        <f t="shared" si="34"/>
        <v>0.75843179377013969</v>
      </c>
      <c r="L222" s="41">
        <f t="shared" si="35"/>
        <v>69</v>
      </c>
      <c r="M222" s="15">
        <f t="shared" si="36"/>
        <v>1</v>
      </c>
      <c r="N222" s="15">
        <f t="shared" si="37"/>
        <v>-2</v>
      </c>
      <c r="O222" s="42">
        <f t="shared" si="41"/>
        <v>31.632653061224488</v>
      </c>
      <c r="P222" s="42">
        <f t="shared" si="42"/>
        <v>44.210526315789473</v>
      </c>
      <c r="Q222" s="42">
        <f t="shared" si="43"/>
        <v>75.843179377013968</v>
      </c>
    </row>
    <row r="223" spans="1:17" ht="14.25">
      <c r="A223" s="8">
        <v>60</v>
      </c>
      <c r="B223" s="39" t="s">
        <v>256</v>
      </c>
      <c r="C223" s="8" t="s">
        <v>187</v>
      </c>
      <c r="D223" s="8" t="s">
        <v>251</v>
      </c>
      <c r="E223" s="8">
        <v>28</v>
      </c>
      <c r="F223" s="8">
        <v>25.5</v>
      </c>
      <c r="G223" s="17"/>
      <c r="H223" s="8">
        <v>7.9</v>
      </c>
      <c r="I223" s="8">
        <f t="shared" si="33"/>
        <v>26.75</v>
      </c>
      <c r="J223" s="8">
        <v>56</v>
      </c>
      <c r="K223" s="14">
        <f t="shared" si="34"/>
        <v>0.77190655209452186</v>
      </c>
      <c r="L223" s="41">
        <f t="shared" si="35"/>
        <v>61.4</v>
      </c>
      <c r="M223" s="15">
        <f t="shared" si="36"/>
        <v>1</v>
      </c>
      <c r="N223" s="15">
        <f t="shared" si="37"/>
        <v>-2</v>
      </c>
      <c r="O223" s="42">
        <f t="shared" si="41"/>
        <v>27.295918367346935</v>
      </c>
      <c r="P223" s="42">
        <f t="shared" si="42"/>
        <v>49.89473684210526</v>
      </c>
      <c r="Q223" s="42">
        <f t="shared" si="43"/>
        <v>77.190655209452189</v>
      </c>
    </row>
    <row r="224" spans="1:17" ht="14.25">
      <c r="A224" s="8">
        <v>61</v>
      </c>
      <c r="B224" s="39" t="s">
        <v>257</v>
      </c>
      <c r="C224" s="34" t="s">
        <v>185</v>
      </c>
      <c r="D224" s="8" t="s">
        <v>251</v>
      </c>
      <c r="E224" s="17"/>
      <c r="F224" s="8">
        <v>0</v>
      </c>
      <c r="G224" s="17"/>
      <c r="H224" s="8">
        <v>0</v>
      </c>
      <c r="I224" s="8">
        <f t="shared" si="33"/>
        <v>0</v>
      </c>
      <c r="J224" s="8">
        <v>56</v>
      </c>
      <c r="K224" s="14">
        <f t="shared" si="34"/>
        <v>0</v>
      </c>
      <c r="L224" s="41">
        <f t="shared" si="35"/>
        <v>0</v>
      </c>
      <c r="M224" s="15">
        <f t="shared" si="36"/>
        <v>2</v>
      </c>
      <c r="N224" s="15">
        <f t="shared" si="37"/>
        <v>-1</v>
      </c>
      <c r="O224" s="42">
        <f t="shared" si="41"/>
        <v>0</v>
      </c>
      <c r="P224" s="42">
        <f t="shared" si="42"/>
        <v>0</v>
      </c>
      <c r="Q224" s="42">
        <f t="shared" si="43"/>
        <v>0</v>
      </c>
    </row>
    <row r="225" spans="1:17" ht="14.25">
      <c r="A225" s="8">
        <v>62</v>
      </c>
      <c r="B225" s="44" t="s">
        <v>55</v>
      </c>
      <c r="C225" s="8" t="s">
        <v>168</v>
      </c>
      <c r="D225" s="8" t="s">
        <v>251</v>
      </c>
      <c r="E225" s="8">
        <v>25</v>
      </c>
      <c r="F225" s="8">
        <v>23</v>
      </c>
      <c r="G225" s="17"/>
      <c r="H225" s="8">
        <v>5.8</v>
      </c>
      <c r="I225" s="8">
        <f t="shared" si="33"/>
        <v>24</v>
      </c>
      <c r="J225" s="8">
        <v>56</v>
      </c>
      <c r="K225" s="14">
        <f t="shared" si="34"/>
        <v>0.61121374865735756</v>
      </c>
      <c r="L225" s="41">
        <f t="shared" si="35"/>
        <v>53.8</v>
      </c>
      <c r="M225" s="15">
        <f t="shared" si="36"/>
        <v>1</v>
      </c>
      <c r="N225" s="15">
        <f t="shared" si="37"/>
        <v>-2</v>
      </c>
      <c r="O225" s="42">
        <f t="shared" si="41"/>
        <v>24.489795918367346</v>
      </c>
      <c r="P225" s="42">
        <f t="shared" si="42"/>
        <v>36.631578947368418</v>
      </c>
      <c r="Q225" s="42">
        <f t="shared" si="43"/>
        <v>61.12137486573576</v>
      </c>
    </row>
    <row r="226" spans="1:17" ht="15">
      <c r="A226" s="8"/>
      <c r="B226" s="46"/>
      <c r="C226" s="46"/>
      <c r="D226" s="46"/>
      <c r="E226" s="46"/>
      <c r="F226" s="46"/>
      <c r="G226" s="46"/>
      <c r="H226" s="46"/>
      <c r="I226" s="46"/>
      <c r="J226" s="46"/>
      <c r="K226" s="46"/>
    </row>
    <row r="227" spans="1:17" ht="15">
      <c r="A227" s="8">
        <v>1</v>
      </c>
      <c r="B227" s="46" t="s">
        <v>258</v>
      </c>
      <c r="C227" s="47" t="s">
        <v>246</v>
      </c>
      <c r="D227" s="47" t="s">
        <v>259</v>
      </c>
      <c r="E227" s="47">
        <v>9</v>
      </c>
      <c r="F227" s="47"/>
      <c r="G227" s="48"/>
      <c r="H227" s="48"/>
      <c r="I227" s="47">
        <f t="shared" ref="I227:I268" si="44">(E227+F227+G227+H227)/N227*-1</f>
        <v>9</v>
      </c>
      <c r="J227" s="47">
        <v>35</v>
      </c>
      <c r="K227" s="49">
        <f t="shared" ref="K227:K268" si="45">I227*100%/J227</f>
        <v>0.25714285714285712</v>
      </c>
      <c r="M227" s="15">
        <f t="shared" ref="M227:M268" si="46">COUNTBLANK(E227:H227)</f>
        <v>3</v>
      </c>
      <c r="N227" s="15">
        <f t="shared" ref="N227:N268" si="47">M227-4</f>
        <v>-1</v>
      </c>
    </row>
    <row r="228" spans="1:17" ht="15">
      <c r="A228" s="8">
        <v>2</v>
      </c>
      <c r="B228" s="46" t="s">
        <v>260</v>
      </c>
      <c r="C228" s="47" t="s">
        <v>246</v>
      </c>
      <c r="D228" s="47" t="s">
        <v>259</v>
      </c>
      <c r="E228" s="48"/>
      <c r="F228" s="47">
        <v>0</v>
      </c>
      <c r="G228" s="48"/>
      <c r="H228" s="48"/>
      <c r="I228" s="47">
        <f t="shared" si="44"/>
        <v>0</v>
      </c>
      <c r="J228" s="47">
        <v>35</v>
      </c>
      <c r="K228" s="49">
        <f t="shared" si="45"/>
        <v>0</v>
      </c>
      <c r="M228" s="15">
        <f t="shared" si="46"/>
        <v>3</v>
      </c>
      <c r="N228" s="15">
        <f t="shared" si="47"/>
        <v>-1</v>
      </c>
    </row>
    <row r="229" spans="1:17" ht="15">
      <c r="A229" s="8">
        <v>3</v>
      </c>
      <c r="B229" s="46" t="s">
        <v>261</v>
      </c>
      <c r="C229" s="47" t="s">
        <v>194</v>
      </c>
      <c r="D229" s="47" t="s">
        <v>259</v>
      </c>
      <c r="E229" s="47">
        <v>2</v>
      </c>
      <c r="F229" s="48"/>
      <c r="G229" s="48"/>
      <c r="H229" s="48"/>
      <c r="I229" s="47">
        <f t="shared" si="44"/>
        <v>2</v>
      </c>
      <c r="J229" s="47">
        <v>35</v>
      </c>
      <c r="K229" s="49">
        <f t="shared" si="45"/>
        <v>5.7142857142857141E-2</v>
      </c>
      <c r="M229" s="15">
        <f t="shared" si="46"/>
        <v>3</v>
      </c>
      <c r="N229" s="15">
        <f t="shared" si="47"/>
        <v>-1</v>
      </c>
    </row>
    <row r="230" spans="1:17" ht="15">
      <c r="A230" s="8">
        <v>4</v>
      </c>
      <c r="B230" s="46" t="s">
        <v>262</v>
      </c>
      <c r="C230" s="47" t="s">
        <v>194</v>
      </c>
      <c r="D230" s="47" t="s">
        <v>259</v>
      </c>
      <c r="E230" s="47">
        <v>0</v>
      </c>
      <c r="F230" s="48"/>
      <c r="G230" s="48"/>
      <c r="H230" s="48"/>
      <c r="I230" s="47">
        <f t="shared" si="44"/>
        <v>0</v>
      </c>
      <c r="J230" s="47">
        <v>35</v>
      </c>
      <c r="K230" s="49">
        <f t="shared" si="45"/>
        <v>0</v>
      </c>
      <c r="M230" s="15">
        <f t="shared" si="46"/>
        <v>3</v>
      </c>
      <c r="N230" s="15">
        <f t="shared" si="47"/>
        <v>-1</v>
      </c>
    </row>
    <row r="231" spans="1:17" ht="15">
      <c r="A231" s="8">
        <v>5</v>
      </c>
      <c r="B231" s="46" t="s">
        <v>263</v>
      </c>
      <c r="C231" s="47" t="s">
        <v>194</v>
      </c>
      <c r="D231" s="47" t="s">
        <v>259</v>
      </c>
      <c r="E231" s="48"/>
      <c r="F231" s="47">
        <v>0</v>
      </c>
      <c r="G231" s="48"/>
      <c r="H231" s="48"/>
      <c r="I231" s="47">
        <f t="shared" si="44"/>
        <v>0</v>
      </c>
      <c r="J231" s="47">
        <v>35</v>
      </c>
      <c r="K231" s="49">
        <f t="shared" si="45"/>
        <v>0</v>
      </c>
      <c r="M231" s="15">
        <f t="shared" si="46"/>
        <v>3</v>
      </c>
      <c r="N231" s="15">
        <f t="shared" si="47"/>
        <v>-1</v>
      </c>
    </row>
    <row r="232" spans="1:17" ht="15">
      <c r="A232" s="8">
        <v>6</v>
      </c>
      <c r="B232" s="46" t="s">
        <v>264</v>
      </c>
      <c r="C232" s="47" t="s">
        <v>194</v>
      </c>
      <c r="D232" s="47" t="s">
        <v>259</v>
      </c>
      <c r="E232" s="48"/>
      <c r="F232" s="47">
        <v>0</v>
      </c>
      <c r="G232" s="48"/>
      <c r="H232" s="48"/>
      <c r="I232" s="47">
        <f t="shared" si="44"/>
        <v>0</v>
      </c>
      <c r="J232" s="47">
        <v>35</v>
      </c>
      <c r="K232" s="49">
        <f t="shared" si="45"/>
        <v>0</v>
      </c>
      <c r="M232" s="15">
        <f t="shared" si="46"/>
        <v>3</v>
      </c>
      <c r="N232" s="15">
        <f t="shared" si="47"/>
        <v>-1</v>
      </c>
    </row>
    <row r="233" spans="1:17" ht="15">
      <c r="A233" s="8">
        <v>7</v>
      </c>
      <c r="B233" s="46" t="s">
        <v>265</v>
      </c>
      <c r="C233" s="47" t="s">
        <v>194</v>
      </c>
      <c r="D233" s="47" t="s">
        <v>259</v>
      </c>
      <c r="E233" s="47">
        <v>0</v>
      </c>
      <c r="F233" s="48"/>
      <c r="G233" s="48"/>
      <c r="H233" s="48"/>
      <c r="I233" s="47">
        <f t="shared" si="44"/>
        <v>0</v>
      </c>
      <c r="J233" s="47">
        <v>35</v>
      </c>
      <c r="K233" s="49">
        <f t="shared" si="45"/>
        <v>0</v>
      </c>
      <c r="M233" s="15">
        <f t="shared" si="46"/>
        <v>3</v>
      </c>
      <c r="N233" s="15">
        <f t="shared" si="47"/>
        <v>-1</v>
      </c>
    </row>
    <row r="234" spans="1:17" ht="15">
      <c r="A234" s="8">
        <v>8</v>
      </c>
      <c r="B234" s="46" t="s">
        <v>266</v>
      </c>
      <c r="C234" s="47" t="s">
        <v>194</v>
      </c>
      <c r="D234" s="47" t="s">
        <v>259</v>
      </c>
      <c r="E234" s="47">
        <v>4</v>
      </c>
      <c r="F234" s="48"/>
      <c r="G234" s="48"/>
      <c r="H234" s="48"/>
      <c r="I234" s="47">
        <f t="shared" si="44"/>
        <v>4</v>
      </c>
      <c r="J234" s="47">
        <v>35</v>
      </c>
      <c r="K234" s="49">
        <f t="shared" si="45"/>
        <v>0.11428571428571428</v>
      </c>
      <c r="M234" s="15">
        <f t="shared" si="46"/>
        <v>3</v>
      </c>
      <c r="N234" s="15">
        <f t="shared" si="47"/>
        <v>-1</v>
      </c>
    </row>
    <row r="235" spans="1:17" ht="15">
      <c r="A235" s="8">
        <v>9</v>
      </c>
      <c r="B235" s="46" t="s">
        <v>79</v>
      </c>
      <c r="C235" s="47" t="s">
        <v>267</v>
      </c>
      <c r="D235" s="47" t="s">
        <v>268</v>
      </c>
      <c r="E235" s="47">
        <v>8</v>
      </c>
      <c r="F235" s="48"/>
      <c r="G235" s="48"/>
      <c r="H235" s="48"/>
      <c r="I235" s="47">
        <f t="shared" si="44"/>
        <v>8</v>
      </c>
      <c r="J235" s="47">
        <v>35</v>
      </c>
      <c r="K235" s="49">
        <f t="shared" si="45"/>
        <v>0.22857142857142856</v>
      </c>
      <c r="M235" s="15">
        <f t="shared" si="46"/>
        <v>3</v>
      </c>
      <c r="N235" s="15">
        <f t="shared" si="47"/>
        <v>-1</v>
      </c>
    </row>
    <row r="236" spans="1:17" ht="15">
      <c r="A236" s="8">
        <v>10</v>
      </c>
      <c r="B236" s="46" t="s">
        <v>130</v>
      </c>
      <c r="C236" s="47" t="s">
        <v>206</v>
      </c>
      <c r="D236" s="47" t="s">
        <v>259</v>
      </c>
      <c r="E236" s="47">
        <v>11</v>
      </c>
      <c r="F236" s="47"/>
      <c r="G236" s="47"/>
      <c r="H236" s="47"/>
      <c r="I236" s="47">
        <f t="shared" si="44"/>
        <v>11</v>
      </c>
      <c r="J236" s="47">
        <v>35</v>
      </c>
      <c r="K236" s="49">
        <f t="shared" si="45"/>
        <v>0.31428571428571428</v>
      </c>
      <c r="M236" s="15">
        <f t="shared" si="46"/>
        <v>3</v>
      </c>
      <c r="N236" s="15">
        <f t="shared" si="47"/>
        <v>-1</v>
      </c>
    </row>
    <row r="237" spans="1:17" ht="15">
      <c r="A237" s="8">
        <v>11</v>
      </c>
      <c r="B237" s="46" t="s">
        <v>269</v>
      </c>
      <c r="C237" s="47" t="s">
        <v>211</v>
      </c>
      <c r="D237" s="47" t="s">
        <v>259</v>
      </c>
      <c r="E237" s="47">
        <v>0</v>
      </c>
      <c r="F237" s="48"/>
      <c r="G237" s="48"/>
      <c r="H237" s="48"/>
      <c r="I237" s="47">
        <f t="shared" si="44"/>
        <v>0</v>
      </c>
      <c r="J237" s="47">
        <v>35</v>
      </c>
      <c r="K237" s="49">
        <f t="shared" si="45"/>
        <v>0</v>
      </c>
      <c r="M237" s="15">
        <f t="shared" si="46"/>
        <v>3</v>
      </c>
      <c r="N237" s="15">
        <f t="shared" si="47"/>
        <v>-1</v>
      </c>
    </row>
    <row r="238" spans="1:17" ht="15">
      <c r="A238" s="8">
        <v>12</v>
      </c>
      <c r="B238" s="46" t="s">
        <v>102</v>
      </c>
      <c r="C238" s="47" t="s">
        <v>270</v>
      </c>
      <c r="D238" s="47" t="s">
        <v>259</v>
      </c>
      <c r="E238" s="48"/>
      <c r="F238" s="47">
        <v>0</v>
      </c>
      <c r="G238" s="48"/>
      <c r="H238" s="48"/>
      <c r="I238" s="47">
        <f t="shared" si="44"/>
        <v>0</v>
      </c>
      <c r="J238" s="47">
        <v>35</v>
      </c>
      <c r="K238" s="49">
        <f t="shared" si="45"/>
        <v>0</v>
      </c>
      <c r="M238" s="15">
        <f t="shared" si="46"/>
        <v>3</v>
      </c>
      <c r="N238" s="15">
        <f t="shared" si="47"/>
        <v>-1</v>
      </c>
    </row>
    <row r="239" spans="1:17" ht="15">
      <c r="A239" s="8">
        <v>13</v>
      </c>
      <c r="B239" s="46" t="s">
        <v>99</v>
      </c>
      <c r="C239" s="47" t="s">
        <v>159</v>
      </c>
      <c r="D239" s="47" t="s">
        <v>259</v>
      </c>
      <c r="E239" s="47">
        <v>11</v>
      </c>
      <c r="F239" s="48"/>
      <c r="G239" s="48"/>
      <c r="H239" s="48"/>
      <c r="I239" s="47">
        <f t="shared" si="44"/>
        <v>11</v>
      </c>
      <c r="J239" s="47">
        <v>35</v>
      </c>
      <c r="K239" s="49">
        <f t="shared" si="45"/>
        <v>0.31428571428571428</v>
      </c>
      <c r="M239" s="15">
        <f t="shared" si="46"/>
        <v>3</v>
      </c>
      <c r="N239" s="15">
        <f t="shared" si="47"/>
        <v>-1</v>
      </c>
    </row>
    <row r="240" spans="1:17" ht="15">
      <c r="A240" s="8">
        <v>14</v>
      </c>
      <c r="B240" s="46" t="s">
        <v>271</v>
      </c>
      <c r="C240" s="47" t="s">
        <v>211</v>
      </c>
      <c r="D240" s="47" t="s">
        <v>272</v>
      </c>
      <c r="E240" s="48"/>
      <c r="F240" s="47">
        <v>0</v>
      </c>
      <c r="G240" s="48"/>
      <c r="H240" s="48"/>
      <c r="I240" s="47">
        <f t="shared" si="44"/>
        <v>0</v>
      </c>
      <c r="J240" s="47">
        <v>35</v>
      </c>
      <c r="K240" s="49">
        <f t="shared" si="45"/>
        <v>0</v>
      </c>
      <c r="M240" s="15">
        <f t="shared" si="46"/>
        <v>3</v>
      </c>
      <c r="N240" s="15">
        <f t="shared" si="47"/>
        <v>-1</v>
      </c>
    </row>
    <row r="241" spans="1:14" ht="15">
      <c r="A241" s="8">
        <v>15</v>
      </c>
      <c r="B241" s="46" t="s">
        <v>59</v>
      </c>
      <c r="C241" s="47" t="s">
        <v>270</v>
      </c>
      <c r="D241" s="47" t="s">
        <v>272</v>
      </c>
      <c r="E241" s="48"/>
      <c r="F241" s="47">
        <v>0</v>
      </c>
      <c r="G241" s="48"/>
      <c r="H241" s="48"/>
      <c r="I241" s="47">
        <f t="shared" si="44"/>
        <v>0</v>
      </c>
      <c r="J241" s="47">
        <v>35</v>
      </c>
      <c r="K241" s="49">
        <f t="shared" si="45"/>
        <v>0</v>
      </c>
      <c r="M241" s="15">
        <f t="shared" si="46"/>
        <v>3</v>
      </c>
      <c r="N241" s="15">
        <f t="shared" si="47"/>
        <v>-1</v>
      </c>
    </row>
    <row r="242" spans="1:14" ht="15">
      <c r="A242" s="8">
        <v>16</v>
      </c>
      <c r="B242" s="46" t="s">
        <v>112</v>
      </c>
      <c r="C242" s="47" t="s">
        <v>159</v>
      </c>
      <c r="D242" s="47" t="s">
        <v>272</v>
      </c>
      <c r="E242" s="47">
        <v>7</v>
      </c>
      <c r="F242" s="48"/>
      <c r="G242" s="48"/>
      <c r="H242" s="48"/>
      <c r="I242" s="47">
        <f t="shared" si="44"/>
        <v>7</v>
      </c>
      <c r="J242" s="47">
        <v>35</v>
      </c>
      <c r="K242" s="49">
        <f t="shared" si="45"/>
        <v>0.2</v>
      </c>
      <c r="M242" s="15">
        <f t="shared" si="46"/>
        <v>3</v>
      </c>
      <c r="N242" s="15">
        <f t="shared" si="47"/>
        <v>-1</v>
      </c>
    </row>
    <row r="243" spans="1:14" ht="15">
      <c r="A243" s="8">
        <v>17</v>
      </c>
      <c r="B243" s="46" t="s">
        <v>114</v>
      </c>
      <c r="C243" s="47" t="s">
        <v>159</v>
      </c>
      <c r="D243" s="47" t="s">
        <v>272</v>
      </c>
      <c r="E243" s="48"/>
      <c r="F243" s="47">
        <v>0</v>
      </c>
      <c r="G243" s="48"/>
      <c r="H243" s="48"/>
      <c r="I243" s="47">
        <f t="shared" si="44"/>
        <v>0</v>
      </c>
      <c r="J243" s="47">
        <v>35</v>
      </c>
      <c r="K243" s="49">
        <f t="shared" si="45"/>
        <v>0</v>
      </c>
      <c r="M243" s="15">
        <f t="shared" si="46"/>
        <v>3</v>
      </c>
      <c r="N243" s="15">
        <f t="shared" si="47"/>
        <v>-1</v>
      </c>
    </row>
    <row r="244" spans="1:14" ht="15">
      <c r="A244" s="8">
        <v>18</v>
      </c>
      <c r="B244" s="46" t="s">
        <v>65</v>
      </c>
      <c r="C244" s="47" t="s">
        <v>246</v>
      </c>
      <c r="D244" s="47" t="s">
        <v>272</v>
      </c>
      <c r="E244" s="47">
        <v>0</v>
      </c>
      <c r="F244" s="48"/>
      <c r="G244" s="48"/>
      <c r="H244" s="48"/>
      <c r="I244" s="47">
        <f t="shared" si="44"/>
        <v>0</v>
      </c>
      <c r="J244" s="47">
        <v>35</v>
      </c>
      <c r="K244" s="49">
        <f t="shared" si="45"/>
        <v>0</v>
      </c>
      <c r="M244" s="15">
        <f t="shared" si="46"/>
        <v>3</v>
      </c>
      <c r="N244" s="15">
        <f t="shared" si="47"/>
        <v>-1</v>
      </c>
    </row>
    <row r="245" spans="1:14" ht="15">
      <c r="A245" s="8">
        <v>19</v>
      </c>
      <c r="B245" s="46" t="s">
        <v>63</v>
      </c>
      <c r="C245" s="47" t="s">
        <v>246</v>
      </c>
      <c r="D245" s="47" t="s">
        <v>272</v>
      </c>
      <c r="E245" s="47">
        <v>10</v>
      </c>
      <c r="F245" s="48"/>
      <c r="G245" s="48"/>
      <c r="H245" s="48"/>
      <c r="I245" s="47">
        <f t="shared" si="44"/>
        <v>10</v>
      </c>
      <c r="J245" s="47">
        <v>35</v>
      </c>
      <c r="K245" s="49">
        <f t="shared" si="45"/>
        <v>0.2857142857142857</v>
      </c>
      <c r="M245" s="15">
        <f t="shared" si="46"/>
        <v>3</v>
      </c>
      <c r="N245" s="15">
        <f t="shared" si="47"/>
        <v>-1</v>
      </c>
    </row>
    <row r="246" spans="1:14" ht="15">
      <c r="A246" s="8">
        <v>20</v>
      </c>
      <c r="B246" s="50" t="s">
        <v>273</v>
      </c>
      <c r="C246" s="47" t="s">
        <v>206</v>
      </c>
      <c r="D246" s="47" t="s">
        <v>268</v>
      </c>
      <c r="E246" s="48"/>
      <c r="F246" s="47">
        <v>0</v>
      </c>
      <c r="G246" s="48"/>
      <c r="H246" s="48"/>
      <c r="I246" s="47">
        <f t="shared" si="44"/>
        <v>0</v>
      </c>
      <c r="J246" s="47">
        <v>35</v>
      </c>
      <c r="K246" s="49">
        <f t="shared" si="45"/>
        <v>0</v>
      </c>
      <c r="M246" s="15">
        <f t="shared" si="46"/>
        <v>3</v>
      </c>
      <c r="N246" s="15">
        <f t="shared" si="47"/>
        <v>-1</v>
      </c>
    </row>
    <row r="247" spans="1:14" ht="15">
      <c r="A247" s="8">
        <v>21</v>
      </c>
      <c r="B247" s="46" t="s">
        <v>274</v>
      </c>
      <c r="C247" s="47" t="s">
        <v>211</v>
      </c>
      <c r="D247" s="47" t="s">
        <v>268</v>
      </c>
      <c r="E247" s="47">
        <v>0</v>
      </c>
      <c r="F247" s="47"/>
      <c r="G247" s="48"/>
      <c r="H247" s="48"/>
      <c r="I247" s="47">
        <f t="shared" si="44"/>
        <v>0</v>
      </c>
      <c r="J247" s="47">
        <v>35</v>
      </c>
      <c r="K247" s="49">
        <f t="shared" si="45"/>
        <v>0</v>
      </c>
      <c r="M247" s="15">
        <f t="shared" si="46"/>
        <v>3</v>
      </c>
      <c r="N247" s="15">
        <f t="shared" si="47"/>
        <v>-1</v>
      </c>
    </row>
    <row r="248" spans="1:14" ht="15">
      <c r="A248" s="8">
        <v>22</v>
      </c>
      <c r="B248" s="46" t="s">
        <v>275</v>
      </c>
      <c r="C248" s="47" t="s">
        <v>270</v>
      </c>
      <c r="D248" s="47" t="s">
        <v>268</v>
      </c>
      <c r="E248" s="47">
        <v>14</v>
      </c>
      <c r="F248" s="48"/>
      <c r="G248" s="48"/>
      <c r="H248" s="48"/>
      <c r="I248" s="47">
        <f t="shared" si="44"/>
        <v>14</v>
      </c>
      <c r="J248" s="47">
        <v>35</v>
      </c>
      <c r="K248" s="49">
        <f t="shared" si="45"/>
        <v>0.4</v>
      </c>
      <c r="M248" s="15">
        <f t="shared" si="46"/>
        <v>3</v>
      </c>
      <c r="N248" s="15">
        <f t="shared" si="47"/>
        <v>-1</v>
      </c>
    </row>
    <row r="249" spans="1:14" ht="15">
      <c r="A249" s="8">
        <v>23</v>
      </c>
      <c r="B249" s="46" t="s">
        <v>76</v>
      </c>
      <c r="C249" s="47" t="s">
        <v>270</v>
      </c>
      <c r="D249" s="47" t="s">
        <v>268</v>
      </c>
      <c r="E249" s="47">
        <v>11</v>
      </c>
      <c r="F249" s="48"/>
      <c r="G249" s="48"/>
      <c r="H249" s="48"/>
      <c r="I249" s="47">
        <f t="shared" si="44"/>
        <v>11</v>
      </c>
      <c r="J249" s="47">
        <v>35</v>
      </c>
      <c r="K249" s="49">
        <f t="shared" si="45"/>
        <v>0.31428571428571428</v>
      </c>
      <c r="M249" s="15">
        <f t="shared" si="46"/>
        <v>3</v>
      </c>
      <c r="N249" s="15">
        <f t="shared" si="47"/>
        <v>-1</v>
      </c>
    </row>
    <row r="250" spans="1:14" ht="15">
      <c r="A250" s="8">
        <v>24</v>
      </c>
      <c r="B250" s="46" t="s">
        <v>169</v>
      </c>
      <c r="C250" s="47" t="s">
        <v>168</v>
      </c>
      <c r="D250" s="47" t="s">
        <v>268</v>
      </c>
      <c r="E250" s="47">
        <v>0</v>
      </c>
      <c r="F250" s="48"/>
      <c r="G250" s="48"/>
      <c r="H250" s="48"/>
      <c r="I250" s="47">
        <f t="shared" si="44"/>
        <v>0</v>
      </c>
      <c r="J250" s="47">
        <v>35</v>
      </c>
      <c r="K250" s="49">
        <f t="shared" si="45"/>
        <v>0</v>
      </c>
      <c r="M250" s="15">
        <f t="shared" si="46"/>
        <v>3</v>
      </c>
      <c r="N250" s="15">
        <f t="shared" si="47"/>
        <v>-1</v>
      </c>
    </row>
    <row r="251" spans="1:14" ht="15">
      <c r="A251" s="8">
        <v>25</v>
      </c>
      <c r="B251" s="46" t="s">
        <v>276</v>
      </c>
      <c r="C251" s="51" t="s">
        <v>246</v>
      </c>
      <c r="D251" s="47" t="s">
        <v>268</v>
      </c>
      <c r="E251" s="47">
        <v>2</v>
      </c>
      <c r="F251" s="48"/>
      <c r="G251" s="48"/>
      <c r="H251" s="48"/>
      <c r="I251" s="47">
        <f t="shared" si="44"/>
        <v>2</v>
      </c>
      <c r="J251" s="47">
        <v>35</v>
      </c>
      <c r="K251" s="49">
        <f t="shared" si="45"/>
        <v>5.7142857142857141E-2</v>
      </c>
      <c r="M251" s="15">
        <f t="shared" si="46"/>
        <v>3</v>
      </c>
      <c r="N251" s="15">
        <f t="shared" si="47"/>
        <v>-1</v>
      </c>
    </row>
    <row r="252" spans="1:14" ht="15">
      <c r="A252" s="8">
        <v>26</v>
      </c>
      <c r="B252" s="46" t="s">
        <v>277</v>
      </c>
      <c r="C252" s="51" t="s">
        <v>194</v>
      </c>
      <c r="D252" s="47" t="s">
        <v>268</v>
      </c>
      <c r="E252" s="47">
        <v>0</v>
      </c>
      <c r="F252" s="48"/>
      <c r="G252" s="48"/>
      <c r="H252" s="48"/>
      <c r="I252" s="47">
        <f t="shared" si="44"/>
        <v>0</v>
      </c>
      <c r="J252" s="47">
        <v>35</v>
      </c>
      <c r="K252" s="49">
        <f t="shared" si="45"/>
        <v>0</v>
      </c>
      <c r="M252" s="15">
        <f t="shared" si="46"/>
        <v>3</v>
      </c>
      <c r="N252" s="15">
        <f t="shared" si="47"/>
        <v>-1</v>
      </c>
    </row>
    <row r="253" spans="1:14" ht="15">
      <c r="A253" s="8">
        <v>27</v>
      </c>
      <c r="B253" s="46" t="s">
        <v>81</v>
      </c>
      <c r="C253" s="51" t="s">
        <v>194</v>
      </c>
      <c r="D253" s="47" t="s">
        <v>268</v>
      </c>
      <c r="E253" s="47">
        <v>9</v>
      </c>
      <c r="F253" s="48"/>
      <c r="G253" s="48"/>
      <c r="H253" s="48"/>
      <c r="I253" s="47">
        <f t="shared" si="44"/>
        <v>9</v>
      </c>
      <c r="J253" s="47">
        <v>35</v>
      </c>
      <c r="K253" s="49">
        <f t="shared" si="45"/>
        <v>0.25714285714285712</v>
      </c>
      <c r="M253" s="15">
        <f t="shared" si="46"/>
        <v>3</v>
      </c>
      <c r="N253" s="15">
        <f t="shared" si="47"/>
        <v>-1</v>
      </c>
    </row>
    <row r="254" spans="1:14" ht="15">
      <c r="A254" s="8">
        <v>28</v>
      </c>
      <c r="B254" s="46" t="s">
        <v>278</v>
      </c>
      <c r="C254" s="51" t="s">
        <v>194</v>
      </c>
      <c r="D254" s="47" t="s">
        <v>268</v>
      </c>
      <c r="E254" s="48"/>
      <c r="F254" s="47">
        <v>0</v>
      </c>
      <c r="G254" s="48"/>
      <c r="H254" s="48"/>
      <c r="I254" s="47">
        <f t="shared" si="44"/>
        <v>0</v>
      </c>
      <c r="J254" s="47">
        <v>35</v>
      </c>
      <c r="K254" s="49">
        <f t="shared" si="45"/>
        <v>0</v>
      </c>
      <c r="M254" s="15">
        <f t="shared" si="46"/>
        <v>3</v>
      </c>
      <c r="N254" s="15">
        <f t="shared" si="47"/>
        <v>-1</v>
      </c>
    </row>
    <row r="255" spans="1:14" ht="15">
      <c r="A255" s="8">
        <v>29</v>
      </c>
      <c r="B255" s="46" t="s">
        <v>279</v>
      </c>
      <c r="C255" s="47" t="s">
        <v>211</v>
      </c>
      <c r="D255" s="47" t="s">
        <v>280</v>
      </c>
      <c r="E255" s="47">
        <v>7</v>
      </c>
      <c r="F255" s="48"/>
      <c r="G255" s="48"/>
      <c r="H255" s="48"/>
      <c r="I255" s="47">
        <f t="shared" si="44"/>
        <v>7</v>
      </c>
      <c r="J255" s="47">
        <v>35</v>
      </c>
      <c r="K255" s="49">
        <f t="shared" si="45"/>
        <v>0.2</v>
      </c>
      <c r="M255" s="15">
        <f t="shared" si="46"/>
        <v>3</v>
      </c>
      <c r="N255" s="15">
        <f t="shared" si="47"/>
        <v>-1</v>
      </c>
    </row>
    <row r="256" spans="1:14" ht="15">
      <c r="A256" s="8">
        <v>30</v>
      </c>
      <c r="B256" s="46" t="s">
        <v>281</v>
      </c>
      <c r="C256" s="47" t="s">
        <v>211</v>
      </c>
      <c r="D256" s="47" t="s">
        <v>280</v>
      </c>
      <c r="E256" s="47">
        <v>7</v>
      </c>
      <c r="F256" s="48"/>
      <c r="G256" s="48"/>
      <c r="H256" s="48"/>
      <c r="I256" s="47">
        <f t="shared" si="44"/>
        <v>7</v>
      </c>
      <c r="J256" s="47">
        <v>35</v>
      </c>
      <c r="K256" s="49">
        <f t="shared" si="45"/>
        <v>0.2</v>
      </c>
      <c r="M256" s="15">
        <f t="shared" si="46"/>
        <v>3</v>
      </c>
      <c r="N256" s="15">
        <f t="shared" si="47"/>
        <v>-1</v>
      </c>
    </row>
    <row r="257" spans="1:14" ht="15">
      <c r="A257" s="8">
        <v>31</v>
      </c>
      <c r="B257" s="46" t="s">
        <v>181</v>
      </c>
      <c r="C257" s="51" t="s">
        <v>159</v>
      </c>
      <c r="D257" s="47" t="s">
        <v>280</v>
      </c>
      <c r="E257" s="47">
        <v>7</v>
      </c>
      <c r="F257" s="48"/>
      <c r="G257" s="48"/>
      <c r="H257" s="48"/>
      <c r="I257" s="47">
        <f t="shared" si="44"/>
        <v>7</v>
      </c>
      <c r="J257" s="47">
        <v>35</v>
      </c>
      <c r="K257" s="49">
        <f t="shared" si="45"/>
        <v>0.2</v>
      </c>
      <c r="M257" s="15">
        <f t="shared" si="46"/>
        <v>3</v>
      </c>
      <c r="N257" s="15">
        <f t="shared" si="47"/>
        <v>-1</v>
      </c>
    </row>
    <row r="258" spans="1:14" ht="15">
      <c r="A258" s="8">
        <v>32</v>
      </c>
      <c r="B258" s="46" t="s">
        <v>177</v>
      </c>
      <c r="C258" s="51" t="s">
        <v>159</v>
      </c>
      <c r="D258" s="47" t="s">
        <v>280</v>
      </c>
      <c r="E258" s="47">
        <v>7</v>
      </c>
      <c r="F258" s="48"/>
      <c r="G258" s="48"/>
      <c r="H258" s="48"/>
      <c r="I258" s="47">
        <f t="shared" si="44"/>
        <v>7</v>
      </c>
      <c r="J258" s="47">
        <v>35</v>
      </c>
      <c r="K258" s="49">
        <f t="shared" si="45"/>
        <v>0.2</v>
      </c>
      <c r="M258" s="15">
        <f t="shared" si="46"/>
        <v>3</v>
      </c>
      <c r="N258" s="15">
        <f t="shared" si="47"/>
        <v>-1</v>
      </c>
    </row>
    <row r="259" spans="1:14" ht="15">
      <c r="A259" s="8">
        <v>33</v>
      </c>
      <c r="B259" s="46" t="s">
        <v>282</v>
      </c>
      <c r="C259" s="47" t="s">
        <v>246</v>
      </c>
      <c r="D259" s="47" t="s">
        <v>280</v>
      </c>
      <c r="E259" s="47">
        <v>12</v>
      </c>
      <c r="F259" s="48"/>
      <c r="G259" s="48"/>
      <c r="H259" s="48"/>
      <c r="I259" s="47">
        <f t="shared" si="44"/>
        <v>12</v>
      </c>
      <c r="J259" s="47">
        <v>35</v>
      </c>
      <c r="K259" s="49">
        <f t="shared" si="45"/>
        <v>0.34285714285714286</v>
      </c>
      <c r="M259" s="15">
        <f t="shared" si="46"/>
        <v>3</v>
      </c>
      <c r="N259" s="15">
        <f t="shared" si="47"/>
        <v>-1</v>
      </c>
    </row>
    <row r="260" spans="1:14" ht="15">
      <c r="A260" s="8">
        <v>34</v>
      </c>
      <c r="B260" s="46" t="s">
        <v>283</v>
      </c>
      <c r="C260" s="47" t="s">
        <v>246</v>
      </c>
      <c r="D260" s="47" t="s">
        <v>280</v>
      </c>
      <c r="E260" s="47">
        <v>7</v>
      </c>
      <c r="F260" s="48"/>
      <c r="G260" s="48"/>
      <c r="H260" s="48"/>
      <c r="I260" s="47">
        <f t="shared" si="44"/>
        <v>7</v>
      </c>
      <c r="J260" s="47">
        <v>35</v>
      </c>
      <c r="K260" s="49">
        <f t="shared" si="45"/>
        <v>0.2</v>
      </c>
      <c r="M260" s="15">
        <f t="shared" si="46"/>
        <v>3</v>
      </c>
      <c r="N260" s="15">
        <f t="shared" si="47"/>
        <v>-1</v>
      </c>
    </row>
    <row r="261" spans="1:14" ht="15">
      <c r="A261" s="8">
        <v>35</v>
      </c>
      <c r="B261" s="46" t="s">
        <v>284</v>
      </c>
      <c r="C261" s="47" t="s">
        <v>246</v>
      </c>
      <c r="D261" s="47" t="s">
        <v>280</v>
      </c>
      <c r="E261" s="47">
        <v>7</v>
      </c>
      <c r="F261" s="48"/>
      <c r="G261" s="48"/>
      <c r="H261" s="48"/>
      <c r="I261" s="47">
        <f t="shared" si="44"/>
        <v>7</v>
      </c>
      <c r="J261" s="47">
        <v>35</v>
      </c>
      <c r="K261" s="49">
        <f t="shared" si="45"/>
        <v>0.2</v>
      </c>
      <c r="M261" s="15">
        <f t="shared" si="46"/>
        <v>3</v>
      </c>
      <c r="N261" s="15">
        <f t="shared" si="47"/>
        <v>-1</v>
      </c>
    </row>
    <row r="262" spans="1:14" ht="15">
      <c r="A262" s="8">
        <v>36</v>
      </c>
      <c r="B262" s="46" t="s">
        <v>285</v>
      </c>
      <c r="C262" s="47" t="s">
        <v>194</v>
      </c>
      <c r="D262" s="47" t="s">
        <v>280</v>
      </c>
      <c r="E262" s="48"/>
      <c r="F262" s="47">
        <v>0</v>
      </c>
      <c r="G262" s="48"/>
      <c r="H262" s="48"/>
      <c r="I262" s="47">
        <f t="shared" si="44"/>
        <v>0</v>
      </c>
      <c r="J262" s="47">
        <v>35</v>
      </c>
      <c r="K262" s="49">
        <f t="shared" si="45"/>
        <v>0</v>
      </c>
      <c r="M262" s="15">
        <f t="shared" si="46"/>
        <v>3</v>
      </c>
      <c r="N262" s="15">
        <f t="shared" si="47"/>
        <v>-1</v>
      </c>
    </row>
    <row r="263" spans="1:14" ht="15">
      <c r="A263" s="8">
        <v>37</v>
      </c>
      <c r="B263" s="46" t="s">
        <v>124</v>
      </c>
      <c r="C263" s="47" t="s">
        <v>206</v>
      </c>
      <c r="D263" s="47" t="s">
        <v>280</v>
      </c>
      <c r="E263" s="47">
        <v>0</v>
      </c>
      <c r="F263" s="47"/>
      <c r="G263" s="47"/>
      <c r="H263" s="47"/>
      <c r="I263" s="47">
        <f t="shared" si="44"/>
        <v>0</v>
      </c>
      <c r="J263" s="47">
        <v>35</v>
      </c>
      <c r="K263" s="49">
        <f t="shared" si="45"/>
        <v>0</v>
      </c>
      <c r="M263" s="15">
        <f t="shared" si="46"/>
        <v>3</v>
      </c>
      <c r="N263" s="15">
        <f t="shared" si="47"/>
        <v>-1</v>
      </c>
    </row>
    <row r="264" spans="1:14" ht="15">
      <c r="A264" s="8">
        <v>38</v>
      </c>
      <c r="B264" s="46" t="s">
        <v>189</v>
      </c>
      <c r="C264" s="47" t="s">
        <v>206</v>
      </c>
      <c r="D264" s="47" t="s">
        <v>286</v>
      </c>
      <c r="E264" s="47">
        <v>0</v>
      </c>
      <c r="F264" s="47"/>
      <c r="G264" s="47"/>
      <c r="H264" s="47"/>
      <c r="I264" s="47">
        <f t="shared" si="44"/>
        <v>0</v>
      </c>
      <c r="J264" s="47">
        <v>35</v>
      </c>
      <c r="K264" s="49">
        <f t="shared" si="45"/>
        <v>0</v>
      </c>
      <c r="M264" s="15">
        <f t="shared" si="46"/>
        <v>3</v>
      </c>
      <c r="N264" s="15">
        <f t="shared" si="47"/>
        <v>-1</v>
      </c>
    </row>
    <row r="265" spans="1:14" ht="15">
      <c r="A265" s="8">
        <v>39</v>
      </c>
      <c r="B265" s="46" t="s">
        <v>190</v>
      </c>
      <c r="C265" s="47" t="s">
        <v>211</v>
      </c>
      <c r="D265" s="47" t="s">
        <v>286</v>
      </c>
      <c r="E265" s="47">
        <v>0</v>
      </c>
      <c r="F265" s="48"/>
      <c r="G265" s="48"/>
      <c r="H265" s="48"/>
      <c r="I265" s="47">
        <f t="shared" si="44"/>
        <v>0</v>
      </c>
      <c r="J265" s="47">
        <v>35</v>
      </c>
      <c r="K265" s="49">
        <f t="shared" si="45"/>
        <v>0</v>
      </c>
      <c r="M265" s="15">
        <f t="shared" si="46"/>
        <v>3</v>
      </c>
      <c r="N265" s="15">
        <f t="shared" si="47"/>
        <v>-1</v>
      </c>
    </row>
    <row r="266" spans="1:14" ht="15">
      <c r="A266" s="8">
        <v>40</v>
      </c>
      <c r="B266" s="46" t="s">
        <v>287</v>
      </c>
      <c r="C266" s="47" t="s">
        <v>246</v>
      </c>
      <c r="D266" s="47" t="s">
        <v>286</v>
      </c>
      <c r="E266" s="47">
        <v>0</v>
      </c>
      <c r="F266" s="48"/>
      <c r="G266" s="48"/>
      <c r="H266" s="48"/>
      <c r="I266" s="47">
        <f t="shared" si="44"/>
        <v>0</v>
      </c>
      <c r="J266" s="47">
        <v>35</v>
      </c>
      <c r="K266" s="49">
        <f t="shared" si="45"/>
        <v>0</v>
      </c>
      <c r="M266" s="15">
        <f t="shared" si="46"/>
        <v>3</v>
      </c>
      <c r="N266" s="15">
        <f t="shared" si="47"/>
        <v>-1</v>
      </c>
    </row>
    <row r="267" spans="1:14" ht="15">
      <c r="A267" s="8">
        <v>41</v>
      </c>
      <c r="B267" s="46" t="s">
        <v>55</v>
      </c>
      <c r="C267" s="47" t="s">
        <v>168</v>
      </c>
      <c r="D267" s="47" t="s">
        <v>286</v>
      </c>
      <c r="E267" s="47">
        <v>5</v>
      </c>
      <c r="F267" s="48"/>
      <c r="G267" s="48"/>
      <c r="H267" s="48"/>
      <c r="I267" s="47">
        <f t="shared" si="44"/>
        <v>5</v>
      </c>
      <c r="J267" s="47">
        <v>35</v>
      </c>
      <c r="K267" s="49">
        <f t="shared" si="45"/>
        <v>0.14285714285714285</v>
      </c>
      <c r="M267" s="15">
        <f t="shared" si="46"/>
        <v>3</v>
      </c>
      <c r="N267" s="15">
        <f t="shared" si="47"/>
        <v>-1</v>
      </c>
    </row>
    <row r="268" spans="1:14" ht="15">
      <c r="A268" s="8">
        <v>42</v>
      </c>
      <c r="B268" s="46" t="s">
        <v>288</v>
      </c>
      <c r="C268" s="47" t="s">
        <v>194</v>
      </c>
      <c r="D268" s="47" t="s">
        <v>286</v>
      </c>
      <c r="E268" s="47">
        <v>3</v>
      </c>
      <c r="F268" s="48"/>
      <c r="G268" s="48"/>
      <c r="H268" s="48"/>
      <c r="I268" s="47">
        <f t="shared" si="44"/>
        <v>3</v>
      </c>
      <c r="J268" s="47">
        <v>35</v>
      </c>
      <c r="K268" s="49">
        <f t="shared" si="45"/>
        <v>8.5714285714285715E-2</v>
      </c>
      <c r="M268" s="15">
        <f t="shared" si="46"/>
        <v>3</v>
      </c>
      <c r="N268" s="15">
        <f t="shared" si="47"/>
        <v>-1</v>
      </c>
    </row>
    <row r="269" spans="1:14" ht="14.25">
      <c r="A269" s="8"/>
      <c r="B269" s="28"/>
      <c r="C269" s="28"/>
      <c r="D269" s="28"/>
      <c r="E269" s="28"/>
      <c r="F269" s="28"/>
      <c r="G269" s="28"/>
      <c r="H269" s="28"/>
      <c r="I269" s="28"/>
      <c r="J269" s="28"/>
      <c r="K269" s="28"/>
    </row>
    <row r="270" spans="1:14" ht="14.25">
      <c r="A270" s="8">
        <v>1</v>
      </c>
      <c r="B270" s="28" t="s">
        <v>78</v>
      </c>
      <c r="C270" s="8" t="s">
        <v>187</v>
      </c>
      <c r="D270" s="52" t="s">
        <v>289</v>
      </c>
      <c r="E270" s="8">
        <v>81.5</v>
      </c>
      <c r="F270" s="17"/>
      <c r="G270" s="17"/>
      <c r="H270" s="17"/>
      <c r="I270" s="47">
        <f t="shared" ref="I270:I274" si="48">(E270+F270+G270+H270)/N270*-1</f>
        <v>81.5</v>
      </c>
      <c r="J270" s="8">
        <v>107</v>
      </c>
      <c r="K270" s="49">
        <f t="shared" ref="K270:K274" si="49">I270*100%/J270</f>
        <v>0.76168224299065423</v>
      </c>
      <c r="M270" s="15">
        <f t="shared" ref="M270:M454" si="50">COUNTBLANK(E270:H270)</f>
        <v>3</v>
      </c>
      <c r="N270" s="15">
        <f t="shared" ref="N270:N454" si="51">M270-4</f>
        <v>-1</v>
      </c>
    </row>
    <row r="271" spans="1:14" ht="14.25">
      <c r="A271" s="8">
        <v>2</v>
      </c>
      <c r="B271" s="28" t="s">
        <v>290</v>
      </c>
      <c r="C271" s="8" t="s">
        <v>246</v>
      </c>
      <c r="D271" s="52" t="s">
        <v>291</v>
      </c>
      <c r="E271" s="17"/>
      <c r="F271" s="8">
        <v>0</v>
      </c>
      <c r="G271" s="17"/>
      <c r="H271" s="17"/>
      <c r="I271" s="47">
        <f t="shared" si="48"/>
        <v>0</v>
      </c>
      <c r="J271" s="8">
        <v>104</v>
      </c>
      <c r="K271" s="49">
        <f t="shared" si="49"/>
        <v>0</v>
      </c>
      <c r="M271" s="15">
        <f t="shared" si="50"/>
        <v>3</v>
      </c>
      <c r="N271" s="15">
        <f t="shared" si="51"/>
        <v>-1</v>
      </c>
    </row>
    <row r="272" spans="1:14" ht="14.25">
      <c r="A272" s="8">
        <v>3</v>
      </c>
      <c r="B272" s="28" t="s">
        <v>292</v>
      </c>
      <c r="C272" s="8" t="s">
        <v>187</v>
      </c>
      <c r="D272" s="52" t="s">
        <v>291</v>
      </c>
      <c r="E272" s="8">
        <v>77.400000000000006</v>
      </c>
      <c r="F272" s="17"/>
      <c r="G272" s="17"/>
      <c r="H272" s="17"/>
      <c r="I272" s="47">
        <f t="shared" si="48"/>
        <v>77.400000000000006</v>
      </c>
      <c r="J272" s="8">
        <v>104</v>
      </c>
      <c r="K272" s="49">
        <f t="shared" si="49"/>
        <v>0.74423076923076925</v>
      </c>
      <c r="M272" s="15">
        <f t="shared" si="50"/>
        <v>3</v>
      </c>
      <c r="N272" s="15">
        <f t="shared" si="51"/>
        <v>-1</v>
      </c>
    </row>
    <row r="273" spans="1:14" ht="14.25">
      <c r="A273" s="8">
        <v>4</v>
      </c>
      <c r="B273" s="28" t="s">
        <v>89</v>
      </c>
      <c r="C273" s="8" t="s">
        <v>246</v>
      </c>
      <c r="D273" s="52" t="s">
        <v>293</v>
      </c>
      <c r="E273" s="8">
        <v>67</v>
      </c>
      <c r="F273" s="17"/>
      <c r="G273" s="17"/>
      <c r="H273" s="17"/>
      <c r="I273" s="47">
        <f t="shared" si="48"/>
        <v>67</v>
      </c>
      <c r="J273" s="8">
        <v>133.5</v>
      </c>
      <c r="K273" s="49">
        <f t="shared" si="49"/>
        <v>0.50187265917602997</v>
      </c>
      <c r="M273" s="15">
        <f t="shared" si="50"/>
        <v>3</v>
      </c>
      <c r="N273" s="15">
        <f t="shared" si="51"/>
        <v>-1</v>
      </c>
    </row>
    <row r="274" spans="1:14" ht="14.25">
      <c r="A274" s="8">
        <v>5</v>
      </c>
      <c r="B274" s="28" t="s">
        <v>294</v>
      </c>
      <c r="C274" s="8" t="s">
        <v>187</v>
      </c>
      <c r="D274" s="52" t="s">
        <v>293</v>
      </c>
      <c r="E274" s="8">
        <v>52</v>
      </c>
      <c r="F274" s="17"/>
      <c r="G274" s="17"/>
      <c r="H274" s="17"/>
      <c r="I274" s="47">
        <f t="shared" si="48"/>
        <v>52</v>
      </c>
      <c r="J274" s="8">
        <v>133.5</v>
      </c>
      <c r="K274" s="49">
        <f t="shared" si="49"/>
        <v>0.38951310861423222</v>
      </c>
      <c r="M274" s="15">
        <f t="shared" si="50"/>
        <v>3</v>
      </c>
      <c r="N274" s="15">
        <f t="shared" si="51"/>
        <v>-1</v>
      </c>
    </row>
    <row r="275" spans="1:14" ht="14.25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 s="15">
        <f t="shared" si="50"/>
        <v>4</v>
      </c>
      <c r="N275" s="15">
        <f t="shared" si="51"/>
        <v>0</v>
      </c>
    </row>
    <row r="276" spans="1:14" ht="14.25">
      <c r="A276" s="12">
        <v>1</v>
      </c>
      <c r="B276" s="37" t="s">
        <v>258</v>
      </c>
      <c r="C276" s="26" t="s">
        <v>246</v>
      </c>
      <c r="D276" s="8" t="s">
        <v>295</v>
      </c>
      <c r="E276" s="8">
        <v>32</v>
      </c>
      <c r="F276" s="17"/>
      <c r="G276" s="17"/>
      <c r="H276" s="17"/>
      <c r="I276" s="8">
        <f t="shared" ref="I276:I278" si="52">(E276+F276+G276+H276)/N276*-1</f>
        <v>32</v>
      </c>
      <c r="J276" s="8">
        <v>70</v>
      </c>
      <c r="K276" s="14">
        <f t="shared" ref="K276:K305" si="53">I276*100%/J276</f>
        <v>0.45714285714285713</v>
      </c>
      <c r="M276" s="15">
        <f t="shared" si="50"/>
        <v>3</v>
      </c>
      <c r="N276" s="15">
        <f t="shared" si="51"/>
        <v>-1</v>
      </c>
    </row>
    <row r="277" spans="1:14" ht="14.25">
      <c r="A277" s="12">
        <v>2</v>
      </c>
      <c r="B277" s="37" t="s">
        <v>296</v>
      </c>
      <c r="C277" s="26" t="s">
        <v>246</v>
      </c>
      <c r="D277" s="8" t="s">
        <v>295</v>
      </c>
      <c r="E277" s="8">
        <v>32</v>
      </c>
      <c r="F277" s="17"/>
      <c r="G277" s="17"/>
      <c r="H277" s="17"/>
      <c r="I277" s="8">
        <f t="shared" si="52"/>
        <v>32</v>
      </c>
      <c r="J277" s="8">
        <v>70</v>
      </c>
      <c r="K277" s="14">
        <f t="shared" si="53"/>
        <v>0.45714285714285713</v>
      </c>
      <c r="M277" s="15">
        <f t="shared" si="50"/>
        <v>3</v>
      </c>
      <c r="N277" s="15">
        <f t="shared" si="51"/>
        <v>-1</v>
      </c>
    </row>
    <row r="278" spans="1:14" ht="14.25">
      <c r="A278" s="12">
        <v>3</v>
      </c>
      <c r="B278" s="37" t="s">
        <v>136</v>
      </c>
      <c r="C278" s="26" t="s">
        <v>168</v>
      </c>
      <c r="D278" s="8" t="s">
        <v>295</v>
      </c>
      <c r="E278" s="8">
        <v>19</v>
      </c>
      <c r="F278" s="17"/>
      <c r="G278" s="17"/>
      <c r="H278" s="17"/>
      <c r="I278" s="8">
        <f t="shared" si="52"/>
        <v>19</v>
      </c>
      <c r="J278" s="8">
        <v>70</v>
      </c>
      <c r="K278" s="14">
        <f t="shared" si="53"/>
        <v>0.27142857142857141</v>
      </c>
      <c r="M278" s="15">
        <f t="shared" si="50"/>
        <v>3</v>
      </c>
      <c r="N278" s="15">
        <f t="shared" si="51"/>
        <v>-1</v>
      </c>
    </row>
    <row r="279" spans="1:14" ht="14.25">
      <c r="A279" s="12">
        <v>4</v>
      </c>
      <c r="B279" s="37" t="s">
        <v>217</v>
      </c>
      <c r="C279" s="26" t="s">
        <v>148</v>
      </c>
      <c r="D279" s="8" t="s">
        <v>297</v>
      </c>
      <c r="E279" s="8">
        <v>32</v>
      </c>
      <c r="F279" s="17"/>
      <c r="G279" s="17"/>
      <c r="H279" s="17"/>
      <c r="I279" s="8">
        <v>32</v>
      </c>
      <c r="J279" s="8">
        <v>70</v>
      </c>
      <c r="K279" s="14">
        <f t="shared" si="53"/>
        <v>0.45714285714285713</v>
      </c>
      <c r="M279" s="15">
        <f t="shared" si="50"/>
        <v>3</v>
      </c>
      <c r="N279" s="15">
        <f t="shared" si="51"/>
        <v>-1</v>
      </c>
    </row>
    <row r="280" spans="1:14" ht="14.25">
      <c r="A280" s="12">
        <v>5</v>
      </c>
      <c r="B280" s="38" t="s">
        <v>59</v>
      </c>
      <c r="C280" s="34" t="s">
        <v>151</v>
      </c>
      <c r="D280" s="8" t="s">
        <v>297</v>
      </c>
      <c r="E280" s="8">
        <v>40</v>
      </c>
      <c r="F280" s="17"/>
      <c r="G280" s="17"/>
      <c r="H280" s="17"/>
      <c r="I280" s="8">
        <f t="shared" ref="I280:I305" si="54">(E280+F280+G280+H280)/N280*-1</f>
        <v>40</v>
      </c>
      <c r="J280" s="8">
        <v>70</v>
      </c>
      <c r="K280" s="14">
        <f t="shared" si="53"/>
        <v>0.5714285714285714</v>
      </c>
      <c r="M280" s="15">
        <f t="shared" si="50"/>
        <v>3</v>
      </c>
      <c r="N280" s="15">
        <f t="shared" si="51"/>
        <v>-1</v>
      </c>
    </row>
    <row r="281" spans="1:14" ht="14.25">
      <c r="A281" s="12">
        <v>6</v>
      </c>
      <c r="B281" s="37" t="s">
        <v>298</v>
      </c>
      <c r="C281" s="26" t="s">
        <v>299</v>
      </c>
      <c r="D281" s="8" t="s">
        <v>297</v>
      </c>
      <c r="E281" s="8">
        <v>67</v>
      </c>
      <c r="F281" s="17"/>
      <c r="G281" s="17"/>
      <c r="H281" s="17"/>
      <c r="I281" s="8">
        <f t="shared" si="54"/>
        <v>67</v>
      </c>
      <c r="J281" s="8">
        <v>70</v>
      </c>
      <c r="K281" s="14">
        <f t="shared" si="53"/>
        <v>0.95714285714285718</v>
      </c>
      <c r="M281" s="15">
        <f t="shared" si="50"/>
        <v>3</v>
      </c>
      <c r="N281" s="15">
        <f t="shared" si="51"/>
        <v>-1</v>
      </c>
    </row>
    <row r="282" spans="1:14" ht="14.25">
      <c r="A282" s="12">
        <v>7</v>
      </c>
      <c r="B282" s="37" t="s">
        <v>300</v>
      </c>
      <c r="C282" s="26" t="s">
        <v>246</v>
      </c>
      <c r="D282" s="8" t="s">
        <v>297</v>
      </c>
      <c r="E282" s="8">
        <v>27</v>
      </c>
      <c r="F282" s="17"/>
      <c r="G282" s="17"/>
      <c r="H282" s="17"/>
      <c r="I282" s="8">
        <f t="shared" si="54"/>
        <v>27</v>
      </c>
      <c r="J282" s="8">
        <v>70</v>
      </c>
      <c r="K282" s="14">
        <f t="shared" si="53"/>
        <v>0.38571428571428573</v>
      </c>
      <c r="M282" s="15">
        <f t="shared" si="50"/>
        <v>3</v>
      </c>
      <c r="N282" s="15">
        <f t="shared" si="51"/>
        <v>-1</v>
      </c>
    </row>
    <row r="283" spans="1:14" ht="14.25">
      <c r="A283" s="12">
        <v>8</v>
      </c>
      <c r="B283" s="37" t="s">
        <v>301</v>
      </c>
      <c r="C283" s="34" t="s">
        <v>166</v>
      </c>
      <c r="D283" s="8" t="s">
        <v>297</v>
      </c>
      <c r="E283" s="8">
        <v>55</v>
      </c>
      <c r="F283" s="17"/>
      <c r="G283" s="17"/>
      <c r="H283" s="17"/>
      <c r="I283" s="8">
        <f t="shared" si="54"/>
        <v>55</v>
      </c>
      <c r="J283" s="8">
        <v>70</v>
      </c>
      <c r="K283" s="14">
        <f t="shared" si="53"/>
        <v>0.7857142857142857</v>
      </c>
      <c r="M283" s="15">
        <f t="shared" si="50"/>
        <v>3</v>
      </c>
      <c r="N283" s="15">
        <f t="shared" si="51"/>
        <v>-1</v>
      </c>
    </row>
    <row r="284" spans="1:14" ht="14.25">
      <c r="A284" s="12">
        <v>9</v>
      </c>
      <c r="B284" s="37" t="s">
        <v>226</v>
      </c>
      <c r="C284" s="26" t="s">
        <v>140</v>
      </c>
      <c r="D284" s="8" t="s">
        <v>297</v>
      </c>
      <c r="E284" s="8">
        <v>37</v>
      </c>
      <c r="F284" s="17"/>
      <c r="G284" s="17"/>
      <c r="H284" s="17"/>
      <c r="I284" s="8">
        <f t="shared" si="54"/>
        <v>37</v>
      </c>
      <c r="J284" s="8">
        <v>70</v>
      </c>
      <c r="K284" s="14">
        <f t="shared" si="53"/>
        <v>0.52857142857142858</v>
      </c>
      <c r="M284" s="15">
        <f t="shared" si="50"/>
        <v>3</v>
      </c>
      <c r="N284" s="15">
        <f t="shared" si="51"/>
        <v>-1</v>
      </c>
    </row>
    <row r="285" spans="1:14" ht="14.25">
      <c r="A285" s="12">
        <v>10</v>
      </c>
      <c r="B285" s="37" t="s">
        <v>163</v>
      </c>
      <c r="C285" s="26" t="s">
        <v>211</v>
      </c>
      <c r="D285" s="8" t="s">
        <v>302</v>
      </c>
      <c r="E285" s="8">
        <v>38</v>
      </c>
      <c r="F285" s="17"/>
      <c r="G285" s="17"/>
      <c r="H285" s="17"/>
      <c r="I285" s="8">
        <f t="shared" si="54"/>
        <v>38</v>
      </c>
      <c r="J285" s="8">
        <v>100</v>
      </c>
      <c r="K285" s="14">
        <f t="shared" si="53"/>
        <v>0.38</v>
      </c>
      <c r="M285" s="15">
        <f t="shared" si="50"/>
        <v>3</v>
      </c>
      <c r="N285" s="15">
        <f t="shared" si="51"/>
        <v>-1</v>
      </c>
    </row>
    <row r="286" spans="1:14" ht="14.25">
      <c r="A286" s="12">
        <v>11</v>
      </c>
      <c r="B286" s="37" t="s">
        <v>303</v>
      </c>
      <c r="C286" s="26" t="s">
        <v>232</v>
      </c>
      <c r="D286" s="8" t="s">
        <v>302</v>
      </c>
      <c r="E286" s="8">
        <v>43</v>
      </c>
      <c r="F286" s="17"/>
      <c r="G286" s="17"/>
      <c r="H286" s="17"/>
      <c r="I286" s="8">
        <f t="shared" si="54"/>
        <v>43</v>
      </c>
      <c r="J286" s="8">
        <v>100</v>
      </c>
      <c r="K286" s="14">
        <f t="shared" si="53"/>
        <v>0.43</v>
      </c>
      <c r="M286" s="15">
        <f t="shared" si="50"/>
        <v>3</v>
      </c>
      <c r="N286" s="15">
        <f t="shared" si="51"/>
        <v>-1</v>
      </c>
    </row>
    <row r="287" spans="1:14" ht="14.25">
      <c r="A287" s="12">
        <v>12</v>
      </c>
      <c r="B287" s="37" t="s">
        <v>276</v>
      </c>
      <c r="C287" s="26" t="s">
        <v>232</v>
      </c>
      <c r="D287" s="8" t="s">
        <v>302</v>
      </c>
      <c r="E287" s="8">
        <v>63</v>
      </c>
      <c r="F287" s="17"/>
      <c r="G287" s="17"/>
      <c r="H287" s="17"/>
      <c r="I287" s="8">
        <f t="shared" si="54"/>
        <v>63</v>
      </c>
      <c r="J287" s="8">
        <v>100</v>
      </c>
      <c r="K287" s="14">
        <f t="shared" si="53"/>
        <v>0.63</v>
      </c>
      <c r="M287" s="15">
        <f t="shared" si="50"/>
        <v>3</v>
      </c>
      <c r="N287" s="15">
        <f t="shared" si="51"/>
        <v>-1</v>
      </c>
    </row>
    <row r="288" spans="1:14" ht="14.25">
      <c r="A288" s="12">
        <v>13</v>
      </c>
      <c r="B288" s="37" t="s">
        <v>304</v>
      </c>
      <c r="C288" s="26" t="s">
        <v>224</v>
      </c>
      <c r="D288" s="8" t="s">
        <v>302</v>
      </c>
      <c r="E288" s="17"/>
      <c r="F288" s="8">
        <v>0</v>
      </c>
      <c r="G288" s="17"/>
      <c r="H288" s="17"/>
      <c r="I288" s="8">
        <f t="shared" si="54"/>
        <v>0</v>
      </c>
      <c r="J288" s="8">
        <v>100</v>
      </c>
      <c r="K288" s="14">
        <f t="shared" si="53"/>
        <v>0</v>
      </c>
      <c r="M288" s="15">
        <f t="shared" si="50"/>
        <v>3</v>
      </c>
      <c r="N288" s="15">
        <f t="shared" si="51"/>
        <v>-1</v>
      </c>
    </row>
    <row r="289" spans="1:14" ht="14.25">
      <c r="A289" s="12">
        <v>14</v>
      </c>
      <c r="B289" s="37" t="s">
        <v>167</v>
      </c>
      <c r="C289" s="26" t="s">
        <v>215</v>
      </c>
      <c r="D289" s="8" t="s">
        <v>302</v>
      </c>
      <c r="E289" s="8">
        <v>51</v>
      </c>
      <c r="F289" s="17"/>
      <c r="G289" s="17"/>
      <c r="H289" s="17"/>
      <c r="I289" s="8">
        <f t="shared" si="54"/>
        <v>51</v>
      </c>
      <c r="J289" s="8">
        <v>100</v>
      </c>
      <c r="K289" s="14">
        <f t="shared" si="53"/>
        <v>0.51</v>
      </c>
      <c r="M289" s="15">
        <f t="shared" si="50"/>
        <v>3</v>
      </c>
      <c r="N289" s="15">
        <f t="shared" si="51"/>
        <v>-1</v>
      </c>
    </row>
    <row r="290" spans="1:14" ht="14.25">
      <c r="A290" s="12">
        <v>15</v>
      </c>
      <c r="B290" s="37" t="s">
        <v>38</v>
      </c>
      <c r="C290" s="34" t="s">
        <v>139</v>
      </c>
      <c r="D290" s="8" t="s">
        <v>302</v>
      </c>
      <c r="E290" s="8">
        <v>67</v>
      </c>
      <c r="F290" s="8"/>
      <c r="G290" s="17"/>
      <c r="H290" s="17"/>
      <c r="I290" s="8">
        <f t="shared" si="54"/>
        <v>67</v>
      </c>
      <c r="J290" s="8">
        <v>100</v>
      </c>
      <c r="K290" s="14">
        <f t="shared" si="53"/>
        <v>0.67</v>
      </c>
      <c r="M290" s="15">
        <f t="shared" si="50"/>
        <v>3</v>
      </c>
      <c r="N290" s="15">
        <f t="shared" si="51"/>
        <v>-1</v>
      </c>
    </row>
    <row r="291" spans="1:14" ht="14.25">
      <c r="A291" s="12">
        <v>16</v>
      </c>
      <c r="B291" s="37" t="s">
        <v>281</v>
      </c>
      <c r="C291" s="26" t="s">
        <v>148</v>
      </c>
      <c r="D291" s="8" t="s">
        <v>305</v>
      </c>
      <c r="E291" s="8">
        <v>66</v>
      </c>
      <c r="F291" s="17"/>
      <c r="G291" s="17"/>
      <c r="H291" s="17"/>
      <c r="I291" s="8">
        <f t="shared" si="54"/>
        <v>66</v>
      </c>
      <c r="J291" s="8">
        <v>100</v>
      </c>
      <c r="K291" s="14">
        <f t="shared" si="53"/>
        <v>0.66</v>
      </c>
      <c r="M291" s="15">
        <f t="shared" si="50"/>
        <v>3</v>
      </c>
      <c r="N291" s="15">
        <f t="shared" si="51"/>
        <v>-1</v>
      </c>
    </row>
    <row r="292" spans="1:14" ht="14.25">
      <c r="A292" s="12">
        <v>17</v>
      </c>
      <c r="B292" s="37" t="s">
        <v>279</v>
      </c>
      <c r="C292" s="26" t="s">
        <v>148</v>
      </c>
      <c r="D292" s="8" t="s">
        <v>305</v>
      </c>
      <c r="E292" s="8">
        <v>64</v>
      </c>
      <c r="F292" s="17"/>
      <c r="G292" s="17"/>
      <c r="H292" s="17"/>
      <c r="I292" s="8">
        <f t="shared" si="54"/>
        <v>64</v>
      </c>
      <c r="J292" s="8">
        <v>100</v>
      </c>
      <c r="K292" s="14">
        <f t="shared" si="53"/>
        <v>0.64</v>
      </c>
      <c r="M292" s="15">
        <f t="shared" si="50"/>
        <v>3</v>
      </c>
      <c r="N292" s="15">
        <f t="shared" si="51"/>
        <v>-1</v>
      </c>
    </row>
    <row r="293" spans="1:14" ht="14.25">
      <c r="A293" s="12">
        <v>18</v>
      </c>
      <c r="B293" s="37" t="s">
        <v>45</v>
      </c>
      <c r="C293" s="26" t="s">
        <v>148</v>
      </c>
      <c r="D293" s="8" t="s">
        <v>305</v>
      </c>
      <c r="E293" s="17"/>
      <c r="F293" s="8">
        <v>0</v>
      </c>
      <c r="G293" s="17"/>
      <c r="H293" s="17"/>
      <c r="I293" s="8">
        <f t="shared" si="54"/>
        <v>0</v>
      </c>
      <c r="J293" s="8">
        <v>100</v>
      </c>
      <c r="K293" s="14">
        <f t="shared" si="53"/>
        <v>0</v>
      </c>
      <c r="M293" s="15">
        <f t="shared" si="50"/>
        <v>3</v>
      </c>
      <c r="N293" s="15">
        <f t="shared" si="51"/>
        <v>-1</v>
      </c>
    </row>
    <row r="294" spans="1:14" ht="14.25">
      <c r="A294" s="12">
        <v>19</v>
      </c>
      <c r="B294" s="38" t="s">
        <v>306</v>
      </c>
      <c r="C294" s="26" t="s">
        <v>307</v>
      </c>
      <c r="D294" s="8" t="s">
        <v>305</v>
      </c>
      <c r="E294" s="8">
        <v>71</v>
      </c>
      <c r="F294" s="17"/>
      <c r="G294" s="17"/>
      <c r="H294" s="17"/>
      <c r="I294" s="8">
        <f t="shared" si="54"/>
        <v>71</v>
      </c>
      <c r="J294" s="8">
        <v>100</v>
      </c>
      <c r="K294" s="14">
        <f t="shared" si="53"/>
        <v>0.71</v>
      </c>
      <c r="M294" s="15">
        <f t="shared" si="50"/>
        <v>3</v>
      </c>
      <c r="N294" s="15">
        <f t="shared" si="51"/>
        <v>-1</v>
      </c>
    </row>
    <row r="295" spans="1:14" ht="14.25">
      <c r="A295" s="12">
        <v>20</v>
      </c>
      <c r="B295" s="37" t="s">
        <v>308</v>
      </c>
      <c r="C295" s="26" t="s">
        <v>166</v>
      </c>
      <c r="D295" s="8" t="s">
        <v>305</v>
      </c>
      <c r="E295" s="17"/>
      <c r="F295" s="8">
        <v>0</v>
      </c>
      <c r="G295" s="17"/>
      <c r="H295" s="17"/>
      <c r="I295" s="8">
        <f t="shared" si="54"/>
        <v>0</v>
      </c>
      <c r="J295" s="8">
        <v>100</v>
      </c>
      <c r="K295" s="14">
        <f t="shared" si="53"/>
        <v>0</v>
      </c>
      <c r="M295" s="15">
        <f t="shared" si="50"/>
        <v>3</v>
      </c>
      <c r="N295" s="15">
        <f t="shared" si="51"/>
        <v>-1</v>
      </c>
    </row>
    <row r="296" spans="1:14" ht="14.25">
      <c r="A296" s="12">
        <v>21</v>
      </c>
      <c r="B296" s="37" t="s">
        <v>282</v>
      </c>
      <c r="C296" s="26" t="s">
        <v>232</v>
      </c>
      <c r="D296" s="8" t="s">
        <v>305</v>
      </c>
      <c r="E296" s="8">
        <v>66</v>
      </c>
      <c r="F296" s="17"/>
      <c r="G296" s="17"/>
      <c r="H296" s="17"/>
      <c r="I296" s="8">
        <f t="shared" si="54"/>
        <v>66</v>
      </c>
      <c r="J296" s="8">
        <v>100</v>
      </c>
      <c r="K296" s="14">
        <f t="shared" si="53"/>
        <v>0.66</v>
      </c>
      <c r="M296" s="15">
        <f t="shared" si="50"/>
        <v>3</v>
      </c>
      <c r="N296" s="15">
        <f t="shared" si="51"/>
        <v>-1</v>
      </c>
    </row>
    <row r="297" spans="1:14" ht="14.25">
      <c r="A297" s="12">
        <v>22</v>
      </c>
      <c r="B297" s="38" t="s">
        <v>181</v>
      </c>
      <c r="C297" s="26" t="s">
        <v>141</v>
      </c>
      <c r="D297" s="8" t="s">
        <v>305</v>
      </c>
      <c r="E297" s="8">
        <v>48</v>
      </c>
      <c r="F297" s="17"/>
      <c r="G297" s="17"/>
      <c r="H297" s="17"/>
      <c r="I297" s="8">
        <f t="shared" si="54"/>
        <v>48</v>
      </c>
      <c r="J297" s="8">
        <v>100</v>
      </c>
      <c r="K297" s="14">
        <f t="shared" si="53"/>
        <v>0.48</v>
      </c>
      <c r="M297" s="15">
        <f t="shared" si="50"/>
        <v>3</v>
      </c>
      <c r="N297" s="15">
        <f t="shared" si="51"/>
        <v>-1</v>
      </c>
    </row>
    <row r="298" spans="1:14" ht="14.25">
      <c r="A298" s="12">
        <v>23</v>
      </c>
      <c r="B298" s="37" t="s">
        <v>309</v>
      </c>
      <c r="C298" s="34" t="s">
        <v>215</v>
      </c>
      <c r="D298" s="8" t="s">
        <v>305</v>
      </c>
      <c r="E298" s="8">
        <v>31</v>
      </c>
      <c r="F298" s="17"/>
      <c r="G298" s="17"/>
      <c r="H298" s="17"/>
      <c r="I298" s="8">
        <f t="shared" si="54"/>
        <v>31</v>
      </c>
      <c r="J298" s="8">
        <v>100</v>
      </c>
      <c r="K298" s="14">
        <f t="shared" si="53"/>
        <v>0.31</v>
      </c>
      <c r="M298" s="15">
        <f t="shared" si="50"/>
        <v>3</v>
      </c>
      <c r="N298" s="15">
        <f t="shared" si="51"/>
        <v>-1</v>
      </c>
    </row>
    <row r="299" spans="1:14" ht="14.25">
      <c r="A299" s="12">
        <v>24</v>
      </c>
      <c r="B299" s="38" t="s">
        <v>310</v>
      </c>
      <c r="C299" s="26" t="s">
        <v>140</v>
      </c>
      <c r="D299" s="8" t="s">
        <v>305</v>
      </c>
      <c r="E299" s="8">
        <v>25</v>
      </c>
      <c r="F299" s="17"/>
      <c r="G299" s="17"/>
      <c r="H299" s="17"/>
      <c r="I299" s="8">
        <f t="shared" si="54"/>
        <v>25</v>
      </c>
      <c r="J299" s="8">
        <v>100</v>
      </c>
      <c r="K299" s="14">
        <f t="shared" si="53"/>
        <v>0.25</v>
      </c>
      <c r="M299" s="15">
        <f t="shared" si="50"/>
        <v>3</v>
      </c>
      <c r="N299" s="15">
        <f t="shared" si="51"/>
        <v>-1</v>
      </c>
    </row>
    <row r="300" spans="1:14" ht="14.25">
      <c r="A300" s="12">
        <v>25</v>
      </c>
      <c r="B300" s="38" t="s">
        <v>186</v>
      </c>
      <c r="C300" s="26" t="s">
        <v>139</v>
      </c>
      <c r="D300" s="8" t="s">
        <v>305</v>
      </c>
      <c r="E300" s="8">
        <v>88</v>
      </c>
      <c r="F300" s="17"/>
      <c r="G300" s="17"/>
      <c r="H300" s="17"/>
      <c r="I300" s="8">
        <f t="shared" si="54"/>
        <v>88</v>
      </c>
      <c r="J300" s="8">
        <v>100</v>
      </c>
      <c r="K300" s="14">
        <f t="shared" si="53"/>
        <v>0.88</v>
      </c>
      <c r="M300" s="15">
        <f t="shared" si="50"/>
        <v>3</v>
      </c>
      <c r="N300" s="15">
        <f t="shared" si="51"/>
        <v>-1</v>
      </c>
    </row>
    <row r="301" spans="1:14" ht="14.25">
      <c r="A301" s="12">
        <v>26</v>
      </c>
      <c r="B301" s="37" t="s">
        <v>191</v>
      </c>
      <c r="C301" s="26" t="s">
        <v>148</v>
      </c>
      <c r="D301" s="8" t="s">
        <v>311</v>
      </c>
      <c r="E301" s="8">
        <v>68</v>
      </c>
      <c r="F301" s="17"/>
      <c r="G301" s="17"/>
      <c r="H301" s="17"/>
      <c r="I301" s="8">
        <f t="shared" si="54"/>
        <v>68</v>
      </c>
      <c r="J301" s="8">
        <v>100</v>
      </c>
      <c r="K301" s="14">
        <f t="shared" si="53"/>
        <v>0.68</v>
      </c>
      <c r="M301" s="15">
        <f t="shared" si="50"/>
        <v>3</v>
      </c>
      <c r="N301" s="15">
        <f t="shared" si="51"/>
        <v>-1</v>
      </c>
    </row>
    <row r="302" spans="1:14" ht="14.25">
      <c r="A302" s="12">
        <v>27</v>
      </c>
      <c r="B302" s="38" t="s">
        <v>190</v>
      </c>
      <c r="C302" s="26" t="s">
        <v>148</v>
      </c>
      <c r="D302" s="8" t="s">
        <v>311</v>
      </c>
      <c r="E302" s="8">
        <v>67</v>
      </c>
      <c r="F302" s="17"/>
      <c r="G302" s="17"/>
      <c r="H302" s="17"/>
      <c r="I302" s="8">
        <f t="shared" si="54"/>
        <v>67</v>
      </c>
      <c r="J302" s="8">
        <v>100</v>
      </c>
      <c r="K302" s="14">
        <f t="shared" si="53"/>
        <v>0.67</v>
      </c>
      <c r="M302" s="15">
        <f t="shared" si="50"/>
        <v>3</v>
      </c>
      <c r="N302" s="15">
        <f t="shared" si="51"/>
        <v>-1</v>
      </c>
    </row>
    <row r="303" spans="1:14" ht="14.25">
      <c r="A303" s="12">
        <v>28</v>
      </c>
      <c r="B303" s="37" t="s">
        <v>254</v>
      </c>
      <c r="C303" s="8" t="s">
        <v>246</v>
      </c>
      <c r="D303" s="8" t="s">
        <v>311</v>
      </c>
      <c r="E303" s="8">
        <v>64</v>
      </c>
      <c r="F303" s="17"/>
      <c r="G303" s="17"/>
      <c r="H303" s="17"/>
      <c r="I303" s="8">
        <f t="shared" si="54"/>
        <v>64</v>
      </c>
      <c r="J303" s="8">
        <v>100</v>
      </c>
      <c r="K303" s="14">
        <f t="shared" si="53"/>
        <v>0.64</v>
      </c>
      <c r="M303" s="15">
        <f t="shared" si="50"/>
        <v>3</v>
      </c>
      <c r="N303" s="15">
        <f t="shared" si="51"/>
        <v>-1</v>
      </c>
    </row>
    <row r="304" spans="1:14" ht="14.25">
      <c r="A304" s="12">
        <v>29</v>
      </c>
      <c r="B304" s="37" t="s">
        <v>192</v>
      </c>
      <c r="C304" s="26" t="s">
        <v>168</v>
      </c>
      <c r="D304" s="8" t="s">
        <v>311</v>
      </c>
      <c r="E304" s="17"/>
      <c r="F304" s="8">
        <v>0</v>
      </c>
      <c r="G304" s="17"/>
      <c r="H304" s="17"/>
      <c r="I304" s="8">
        <f t="shared" si="54"/>
        <v>0</v>
      </c>
      <c r="J304" s="8">
        <v>100</v>
      </c>
      <c r="K304" s="14">
        <f t="shared" si="53"/>
        <v>0</v>
      </c>
      <c r="M304" s="15">
        <f t="shared" si="50"/>
        <v>3</v>
      </c>
      <c r="N304" s="15">
        <f t="shared" si="51"/>
        <v>-1</v>
      </c>
    </row>
    <row r="305" spans="1:14" ht="14.25">
      <c r="A305" s="12">
        <v>30</v>
      </c>
      <c r="B305" s="37" t="s">
        <v>312</v>
      </c>
      <c r="C305" s="8" t="s">
        <v>187</v>
      </c>
      <c r="D305" s="8" t="s">
        <v>311</v>
      </c>
      <c r="E305" s="8">
        <v>87</v>
      </c>
      <c r="F305" s="17"/>
      <c r="G305" s="17"/>
      <c r="H305" s="17"/>
      <c r="I305" s="8">
        <f t="shared" si="54"/>
        <v>87</v>
      </c>
      <c r="J305" s="8">
        <v>100</v>
      </c>
      <c r="K305" s="14">
        <f t="shared" si="53"/>
        <v>0.87</v>
      </c>
      <c r="M305" s="15">
        <f t="shared" si="50"/>
        <v>3</v>
      </c>
      <c r="N305" s="15">
        <f t="shared" si="51"/>
        <v>-1</v>
      </c>
    </row>
    <row r="306" spans="1:14" ht="14.25"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M306" s="15">
        <f t="shared" si="50"/>
        <v>4</v>
      </c>
      <c r="N306" s="15">
        <f t="shared" si="51"/>
        <v>0</v>
      </c>
    </row>
    <row r="307" spans="1:14" ht="14.25">
      <c r="A307" s="8">
        <v>1</v>
      </c>
      <c r="B307" s="28" t="s">
        <v>313</v>
      </c>
      <c r="C307" s="28" t="s">
        <v>246</v>
      </c>
      <c r="D307" s="8" t="s">
        <v>314</v>
      </c>
      <c r="E307" s="8">
        <v>54.5</v>
      </c>
      <c r="F307" s="17"/>
      <c r="G307" s="17"/>
      <c r="H307" s="17"/>
      <c r="I307" s="8">
        <f t="shared" ref="I307:I333" si="55">(E307+F307+G307+H307)/N307*-1</f>
        <v>54.5</v>
      </c>
      <c r="J307" s="8">
        <v>92</v>
      </c>
      <c r="K307" s="14">
        <f t="shared" ref="K307:K333" si="56">I307*100%/J307</f>
        <v>0.59239130434782605</v>
      </c>
      <c r="M307" s="15">
        <f t="shared" si="50"/>
        <v>3</v>
      </c>
      <c r="N307" s="15">
        <f t="shared" si="51"/>
        <v>-1</v>
      </c>
    </row>
    <row r="308" spans="1:14" ht="14.25">
      <c r="A308" s="8">
        <v>2</v>
      </c>
      <c r="B308" s="28" t="s">
        <v>296</v>
      </c>
      <c r="C308" s="28" t="s">
        <v>246</v>
      </c>
      <c r="D308" s="8" t="s">
        <v>314</v>
      </c>
      <c r="E308" s="8">
        <v>44.5</v>
      </c>
      <c r="F308" s="17"/>
      <c r="G308" s="17"/>
      <c r="H308" s="17"/>
      <c r="I308" s="8">
        <f t="shared" si="55"/>
        <v>44.5</v>
      </c>
      <c r="J308" s="8">
        <v>92</v>
      </c>
      <c r="K308" s="14">
        <f t="shared" si="56"/>
        <v>0.48369565217391303</v>
      </c>
      <c r="M308" s="15">
        <f t="shared" si="50"/>
        <v>3</v>
      </c>
      <c r="N308" s="15">
        <f t="shared" si="51"/>
        <v>-1</v>
      </c>
    </row>
    <row r="309" spans="1:14" ht="14.25">
      <c r="A309" s="8">
        <v>3</v>
      </c>
      <c r="B309" s="28" t="s">
        <v>102</v>
      </c>
      <c r="C309" s="28" t="s">
        <v>151</v>
      </c>
      <c r="D309" s="8" t="s">
        <v>314</v>
      </c>
      <c r="E309" s="8">
        <v>48</v>
      </c>
      <c r="F309" s="17"/>
      <c r="G309" s="17"/>
      <c r="H309" s="17"/>
      <c r="I309" s="8">
        <f t="shared" si="55"/>
        <v>48</v>
      </c>
      <c r="J309" s="8">
        <v>92</v>
      </c>
      <c r="K309" s="14">
        <f t="shared" si="56"/>
        <v>0.52173913043478259</v>
      </c>
      <c r="M309" s="15">
        <f t="shared" si="50"/>
        <v>3</v>
      </c>
      <c r="N309" s="15">
        <f t="shared" si="51"/>
        <v>-1</v>
      </c>
    </row>
    <row r="310" spans="1:14" ht="14.25">
      <c r="A310" s="8">
        <v>4</v>
      </c>
      <c r="B310" s="28" t="s">
        <v>315</v>
      </c>
      <c r="C310" s="28" t="s">
        <v>140</v>
      </c>
      <c r="D310" s="8" t="s">
        <v>314</v>
      </c>
      <c r="E310" s="8">
        <v>58</v>
      </c>
      <c r="F310" s="17"/>
      <c r="G310" s="17"/>
      <c r="H310" s="17"/>
      <c r="I310" s="8">
        <f t="shared" si="55"/>
        <v>58</v>
      </c>
      <c r="J310" s="8">
        <v>92</v>
      </c>
      <c r="K310" s="14">
        <f t="shared" si="56"/>
        <v>0.63043478260869568</v>
      </c>
      <c r="M310" s="15">
        <f t="shared" si="50"/>
        <v>3</v>
      </c>
      <c r="N310" s="15">
        <f t="shared" si="51"/>
        <v>-1</v>
      </c>
    </row>
    <row r="311" spans="1:14" ht="14.25">
      <c r="A311" s="8">
        <v>5</v>
      </c>
      <c r="B311" s="28" t="s">
        <v>316</v>
      </c>
      <c r="C311" s="28" t="s">
        <v>140</v>
      </c>
      <c r="D311" s="8" t="s">
        <v>314</v>
      </c>
      <c r="E311" s="8">
        <v>52</v>
      </c>
      <c r="F311" s="17"/>
      <c r="G311" s="17"/>
      <c r="H311" s="17"/>
      <c r="I311" s="8">
        <f t="shared" si="55"/>
        <v>52</v>
      </c>
      <c r="J311" s="8">
        <v>92</v>
      </c>
      <c r="K311" s="14">
        <f t="shared" si="56"/>
        <v>0.56521739130434778</v>
      </c>
      <c r="M311" s="15">
        <f t="shared" si="50"/>
        <v>3</v>
      </c>
      <c r="N311" s="15">
        <f t="shared" si="51"/>
        <v>-1</v>
      </c>
    </row>
    <row r="312" spans="1:14" ht="14.25">
      <c r="A312" s="8">
        <v>6</v>
      </c>
      <c r="B312" s="35" t="s">
        <v>317</v>
      </c>
      <c r="C312" s="28" t="s">
        <v>318</v>
      </c>
      <c r="D312" s="8" t="s">
        <v>314</v>
      </c>
      <c r="E312" s="8">
        <v>8</v>
      </c>
      <c r="F312" s="17"/>
      <c r="G312" s="17"/>
      <c r="H312" s="17"/>
      <c r="I312" s="8">
        <f t="shared" si="55"/>
        <v>8</v>
      </c>
      <c r="J312" s="8">
        <v>92</v>
      </c>
      <c r="K312" s="14">
        <f t="shared" si="56"/>
        <v>8.6956521739130432E-2</v>
      </c>
      <c r="M312" s="15">
        <f t="shared" si="50"/>
        <v>3</v>
      </c>
      <c r="N312" s="15">
        <f t="shared" si="51"/>
        <v>-1</v>
      </c>
    </row>
    <row r="313" spans="1:14" ht="14.25">
      <c r="A313" s="8">
        <v>7</v>
      </c>
      <c r="B313" s="28" t="s">
        <v>271</v>
      </c>
      <c r="C313" s="28" t="s">
        <v>148</v>
      </c>
      <c r="D313" s="8" t="s">
        <v>319</v>
      </c>
      <c r="E313" s="8">
        <v>38</v>
      </c>
      <c r="F313" s="17"/>
      <c r="G313" s="17"/>
      <c r="H313" s="17"/>
      <c r="I313" s="8">
        <f t="shared" si="55"/>
        <v>38</v>
      </c>
      <c r="J313" s="8">
        <v>70</v>
      </c>
      <c r="K313" s="14">
        <f t="shared" si="56"/>
        <v>0.54285714285714282</v>
      </c>
      <c r="M313" s="15">
        <f t="shared" si="50"/>
        <v>3</v>
      </c>
      <c r="N313" s="15">
        <f t="shared" si="51"/>
        <v>-1</v>
      </c>
    </row>
    <row r="314" spans="1:14" ht="14.25">
      <c r="A314" s="8">
        <v>8</v>
      </c>
      <c r="B314" s="28" t="s">
        <v>320</v>
      </c>
      <c r="C314" s="28" t="s">
        <v>232</v>
      </c>
      <c r="D314" s="8" t="s">
        <v>319</v>
      </c>
      <c r="E314" s="8">
        <v>27.5</v>
      </c>
      <c r="F314" s="17"/>
      <c r="G314" s="17"/>
      <c r="H314" s="17"/>
      <c r="I314" s="8">
        <f t="shared" si="55"/>
        <v>27.5</v>
      </c>
      <c r="J314" s="8">
        <v>70</v>
      </c>
      <c r="K314" s="14">
        <f t="shared" si="56"/>
        <v>0.39285714285714285</v>
      </c>
      <c r="M314" s="15">
        <f t="shared" si="50"/>
        <v>3</v>
      </c>
      <c r="N314" s="15">
        <f t="shared" si="51"/>
        <v>-1</v>
      </c>
    </row>
    <row r="315" spans="1:14" ht="14.25">
      <c r="A315" s="8">
        <v>9</v>
      </c>
      <c r="B315" s="35" t="s">
        <v>321</v>
      </c>
      <c r="C315" s="28" t="s">
        <v>141</v>
      </c>
      <c r="D315" s="8" t="s">
        <v>319</v>
      </c>
      <c r="E315" s="8">
        <v>29.5</v>
      </c>
      <c r="F315" s="17"/>
      <c r="G315" s="17"/>
      <c r="H315" s="17"/>
      <c r="I315" s="8">
        <f t="shared" si="55"/>
        <v>29.5</v>
      </c>
      <c r="J315" s="8">
        <v>70</v>
      </c>
      <c r="K315" s="14">
        <f t="shared" si="56"/>
        <v>0.42142857142857143</v>
      </c>
      <c r="M315" s="15">
        <f t="shared" si="50"/>
        <v>3</v>
      </c>
      <c r="N315" s="15">
        <f t="shared" si="51"/>
        <v>-1</v>
      </c>
    </row>
    <row r="316" spans="1:14" ht="14.25">
      <c r="A316" s="8">
        <v>10</v>
      </c>
      <c r="B316" s="35" t="s">
        <v>298</v>
      </c>
      <c r="C316" s="28" t="s">
        <v>299</v>
      </c>
      <c r="D316" s="8" t="s">
        <v>319</v>
      </c>
      <c r="E316" s="8">
        <v>18</v>
      </c>
      <c r="F316" s="17"/>
      <c r="G316" s="17"/>
      <c r="H316" s="17"/>
      <c r="I316" s="8">
        <f t="shared" si="55"/>
        <v>18</v>
      </c>
      <c r="J316" s="8">
        <v>70</v>
      </c>
      <c r="K316" s="14">
        <f t="shared" si="56"/>
        <v>0.25714285714285712</v>
      </c>
      <c r="M316" s="15">
        <f t="shared" si="50"/>
        <v>3</v>
      </c>
      <c r="N316" s="15">
        <f t="shared" si="51"/>
        <v>-1</v>
      </c>
    </row>
    <row r="317" spans="1:14" ht="14.25">
      <c r="A317" s="8">
        <v>11</v>
      </c>
      <c r="B317" s="28" t="s">
        <v>322</v>
      </c>
      <c r="C317" s="28" t="s">
        <v>139</v>
      </c>
      <c r="D317" s="8" t="s">
        <v>319</v>
      </c>
      <c r="E317" s="8">
        <v>40.5</v>
      </c>
      <c r="F317" s="17"/>
      <c r="G317" s="17"/>
      <c r="H317" s="17"/>
      <c r="I317" s="8">
        <f t="shared" si="55"/>
        <v>40.5</v>
      </c>
      <c r="J317" s="8">
        <v>70</v>
      </c>
      <c r="K317" s="14">
        <f t="shared" si="56"/>
        <v>0.57857142857142863</v>
      </c>
      <c r="M317" s="15">
        <f t="shared" si="50"/>
        <v>3</v>
      </c>
      <c r="N317" s="15">
        <f t="shared" si="51"/>
        <v>-1</v>
      </c>
    </row>
    <row r="318" spans="1:14" ht="14.25">
      <c r="A318" s="8">
        <v>12</v>
      </c>
      <c r="B318" s="35" t="s">
        <v>323</v>
      </c>
      <c r="C318" s="28" t="s">
        <v>140</v>
      </c>
      <c r="D318" s="8" t="s">
        <v>319</v>
      </c>
      <c r="E318" s="8">
        <v>36</v>
      </c>
      <c r="F318" s="17"/>
      <c r="G318" s="17"/>
      <c r="H318" s="17"/>
      <c r="I318" s="8">
        <f t="shared" si="55"/>
        <v>36</v>
      </c>
      <c r="J318" s="8">
        <v>70</v>
      </c>
      <c r="K318" s="14">
        <f t="shared" si="56"/>
        <v>0.51428571428571423</v>
      </c>
      <c r="M318" s="15">
        <f t="shared" si="50"/>
        <v>3</v>
      </c>
      <c r="N318" s="15">
        <f t="shared" si="51"/>
        <v>-1</v>
      </c>
    </row>
    <row r="319" spans="1:14" ht="14.25">
      <c r="A319" s="8">
        <v>13</v>
      </c>
      <c r="B319" s="28" t="s">
        <v>118</v>
      </c>
      <c r="C319" s="28" t="s">
        <v>232</v>
      </c>
      <c r="D319" s="8" t="s">
        <v>324</v>
      </c>
      <c r="E319" s="8">
        <v>39.799999999999997</v>
      </c>
      <c r="F319" s="17"/>
      <c r="G319" s="17"/>
      <c r="H319" s="17"/>
      <c r="I319" s="8">
        <f t="shared" si="55"/>
        <v>39.799999999999997</v>
      </c>
      <c r="J319" s="8">
        <v>100</v>
      </c>
      <c r="K319" s="14">
        <f t="shared" si="56"/>
        <v>0.39799999999999996</v>
      </c>
      <c r="M319" s="15">
        <f t="shared" si="50"/>
        <v>3</v>
      </c>
      <c r="N319" s="15">
        <f t="shared" si="51"/>
        <v>-1</v>
      </c>
    </row>
    <row r="320" spans="1:14" ht="14.25">
      <c r="A320" s="8">
        <v>14</v>
      </c>
      <c r="B320" s="28" t="s">
        <v>276</v>
      </c>
      <c r="C320" s="28" t="s">
        <v>232</v>
      </c>
      <c r="D320" s="8" t="s">
        <v>324</v>
      </c>
      <c r="E320" s="8">
        <v>70.349999999999994</v>
      </c>
      <c r="F320" s="17"/>
      <c r="G320" s="17"/>
      <c r="H320" s="17"/>
      <c r="I320" s="8">
        <f t="shared" si="55"/>
        <v>70.349999999999994</v>
      </c>
      <c r="J320" s="8">
        <v>100</v>
      </c>
      <c r="K320" s="14">
        <f t="shared" si="56"/>
        <v>0.7034999999999999</v>
      </c>
      <c r="M320" s="15">
        <f t="shared" si="50"/>
        <v>3</v>
      </c>
      <c r="N320" s="15">
        <f t="shared" si="51"/>
        <v>-1</v>
      </c>
    </row>
    <row r="321" spans="1:14" ht="14.25">
      <c r="A321" s="8">
        <v>15</v>
      </c>
      <c r="B321" s="28" t="s">
        <v>325</v>
      </c>
      <c r="C321" s="28" t="s">
        <v>131</v>
      </c>
      <c r="D321" s="8" t="s">
        <v>324</v>
      </c>
      <c r="E321" s="8">
        <v>37.200000000000003</v>
      </c>
      <c r="F321" s="17"/>
      <c r="G321" s="17"/>
      <c r="H321" s="17"/>
      <c r="I321" s="8">
        <f t="shared" si="55"/>
        <v>37.200000000000003</v>
      </c>
      <c r="J321" s="8">
        <v>100</v>
      </c>
      <c r="K321" s="14">
        <f t="shared" si="56"/>
        <v>0.37200000000000005</v>
      </c>
      <c r="M321" s="15">
        <f t="shared" si="50"/>
        <v>3</v>
      </c>
      <c r="N321" s="15">
        <f t="shared" si="51"/>
        <v>-1</v>
      </c>
    </row>
    <row r="322" spans="1:14" ht="14.25">
      <c r="A322" s="8">
        <v>16</v>
      </c>
      <c r="B322" s="28" t="s">
        <v>76</v>
      </c>
      <c r="C322" s="28" t="s">
        <v>151</v>
      </c>
      <c r="D322" s="8" t="s">
        <v>324</v>
      </c>
      <c r="E322" s="8">
        <v>34.25</v>
      </c>
      <c r="F322" s="17"/>
      <c r="G322" s="17"/>
      <c r="H322" s="17"/>
      <c r="I322" s="8">
        <f t="shared" si="55"/>
        <v>34.25</v>
      </c>
      <c r="J322" s="8">
        <v>100</v>
      </c>
      <c r="K322" s="14">
        <f t="shared" si="56"/>
        <v>0.34250000000000003</v>
      </c>
      <c r="M322" s="15">
        <f t="shared" si="50"/>
        <v>3</v>
      </c>
      <c r="N322" s="15">
        <f t="shared" si="51"/>
        <v>-1</v>
      </c>
    </row>
    <row r="323" spans="1:14" ht="14.25">
      <c r="A323" s="8">
        <v>17</v>
      </c>
      <c r="B323" s="28" t="s">
        <v>326</v>
      </c>
      <c r="C323" s="28" t="s">
        <v>141</v>
      </c>
      <c r="D323" s="8" t="s">
        <v>324</v>
      </c>
      <c r="E323" s="8">
        <v>41.75</v>
      </c>
      <c r="F323" s="17"/>
      <c r="G323" s="17"/>
      <c r="H323" s="17"/>
      <c r="I323" s="8">
        <f t="shared" si="55"/>
        <v>41.75</v>
      </c>
      <c r="J323" s="8">
        <v>100</v>
      </c>
      <c r="K323" s="14">
        <f t="shared" si="56"/>
        <v>0.41749999999999998</v>
      </c>
      <c r="M323" s="15">
        <f t="shared" si="50"/>
        <v>3</v>
      </c>
      <c r="N323" s="15">
        <f t="shared" si="51"/>
        <v>-1</v>
      </c>
    </row>
    <row r="324" spans="1:14" ht="14.25">
      <c r="A324" s="8">
        <v>18</v>
      </c>
      <c r="B324" s="28" t="s">
        <v>327</v>
      </c>
      <c r="C324" s="28" t="s">
        <v>141</v>
      </c>
      <c r="D324" s="8" t="s">
        <v>324</v>
      </c>
      <c r="E324" s="17"/>
      <c r="F324" s="8">
        <v>0</v>
      </c>
      <c r="G324" s="17"/>
      <c r="H324" s="17"/>
      <c r="I324" s="8">
        <f t="shared" si="55"/>
        <v>0</v>
      </c>
      <c r="J324" s="8">
        <v>100</v>
      </c>
      <c r="K324" s="14">
        <f t="shared" si="56"/>
        <v>0</v>
      </c>
      <c r="M324" s="15">
        <f t="shared" si="50"/>
        <v>3</v>
      </c>
      <c r="N324" s="15">
        <f t="shared" si="51"/>
        <v>-1</v>
      </c>
    </row>
    <row r="325" spans="1:14" ht="14.25">
      <c r="A325" s="8">
        <v>19</v>
      </c>
      <c r="B325" s="28" t="s">
        <v>328</v>
      </c>
      <c r="C325" s="28" t="s">
        <v>232</v>
      </c>
      <c r="D325" s="8" t="s">
        <v>329</v>
      </c>
      <c r="E325" s="8">
        <v>28.5</v>
      </c>
      <c r="F325" s="17"/>
      <c r="G325" s="17"/>
      <c r="H325" s="17"/>
      <c r="I325" s="8">
        <f t="shared" si="55"/>
        <v>28.5</v>
      </c>
      <c r="J325" s="8">
        <v>80</v>
      </c>
      <c r="K325" s="14">
        <f t="shared" si="56"/>
        <v>0.35625000000000001</v>
      </c>
      <c r="M325" s="15">
        <f t="shared" si="50"/>
        <v>3</v>
      </c>
      <c r="N325" s="15">
        <f t="shared" si="51"/>
        <v>-1</v>
      </c>
    </row>
    <row r="326" spans="1:14" ht="14.25">
      <c r="A326" s="8">
        <v>20</v>
      </c>
      <c r="B326" s="28" t="s">
        <v>51</v>
      </c>
      <c r="C326" s="28" t="s">
        <v>232</v>
      </c>
      <c r="D326" s="8" t="s">
        <v>329</v>
      </c>
      <c r="E326" s="17"/>
      <c r="F326" s="8">
        <v>0</v>
      </c>
      <c r="G326" s="17"/>
      <c r="H326" s="17"/>
      <c r="I326" s="8">
        <f t="shared" si="55"/>
        <v>0</v>
      </c>
      <c r="J326" s="8">
        <v>80</v>
      </c>
      <c r="K326" s="14">
        <f t="shared" si="56"/>
        <v>0</v>
      </c>
      <c r="M326" s="15">
        <f t="shared" si="50"/>
        <v>3</v>
      </c>
      <c r="N326" s="15">
        <f t="shared" si="51"/>
        <v>-1</v>
      </c>
    </row>
    <row r="327" spans="1:14" ht="14.25">
      <c r="A327" s="8">
        <v>21</v>
      </c>
      <c r="B327" s="28" t="s">
        <v>176</v>
      </c>
      <c r="C327" s="28" t="s">
        <v>131</v>
      </c>
      <c r="D327" s="8" t="s">
        <v>329</v>
      </c>
      <c r="E327" s="17"/>
      <c r="F327" s="8">
        <v>0</v>
      </c>
      <c r="G327" s="17"/>
      <c r="H327" s="17"/>
      <c r="I327" s="8">
        <f t="shared" si="55"/>
        <v>0</v>
      </c>
      <c r="J327" s="8">
        <v>80</v>
      </c>
      <c r="K327" s="14">
        <f t="shared" si="56"/>
        <v>0</v>
      </c>
      <c r="M327" s="15">
        <f t="shared" si="50"/>
        <v>3</v>
      </c>
      <c r="N327" s="15">
        <f t="shared" si="51"/>
        <v>-1</v>
      </c>
    </row>
    <row r="328" spans="1:14" ht="14.25">
      <c r="A328" s="8">
        <v>22</v>
      </c>
      <c r="B328" s="28" t="s">
        <v>330</v>
      </c>
      <c r="C328" s="35" t="s">
        <v>166</v>
      </c>
      <c r="D328" s="8" t="s">
        <v>329</v>
      </c>
      <c r="E328" s="17"/>
      <c r="F328" s="8">
        <v>9.5</v>
      </c>
      <c r="G328" s="17"/>
      <c r="H328" s="17"/>
      <c r="I328" s="8">
        <f t="shared" si="55"/>
        <v>9.5</v>
      </c>
      <c r="J328" s="8">
        <v>80</v>
      </c>
      <c r="K328" s="14">
        <f t="shared" si="56"/>
        <v>0.11874999999999999</v>
      </c>
      <c r="M328" s="15">
        <f t="shared" si="50"/>
        <v>3</v>
      </c>
      <c r="N328" s="15">
        <f t="shared" si="51"/>
        <v>-1</v>
      </c>
    </row>
    <row r="329" spans="1:14" ht="14.25">
      <c r="A329" s="8">
        <v>23</v>
      </c>
      <c r="B329" s="28" t="s">
        <v>331</v>
      </c>
      <c r="C329" s="28" t="s">
        <v>140</v>
      </c>
      <c r="D329" s="8" t="s">
        <v>329</v>
      </c>
      <c r="E329" s="17"/>
      <c r="F329" s="8">
        <v>0</v>
      </c>
      <c r="G329" s="17"/>
      <c r="H329" s="17"/>
      <c r="I329" s="8">
        <f t="shared" si="55"/>
        <v>0</v>
      </c>
      <c r="J329" s="8">
        <v>80</v>
      </c>
      <c r="K329" s="14">
        <f t="shared" si="56"/>
        <v>0</v>
      </c>
      <c r="M329" s="15">
        <f t="shared" si="50"/>
        <v>3</v>
      </c>
      <c r="N329" s="15">
        <f t="shared" si="51"/>
        <v>-1</v>
      </c>
    </row>
    <row r="330" spans="1:14" ht="14.25">
      <c r="A330" s="8">
        <v>24</v>
      </c>
      <c r="B330" s="28" t="s">
        <v>332</v>
      </c>
      <c r="C330" s="28" t="s">
        <v>333</v>
      </c>
      <c r="D330" s="8" t="s">
        <v>334</v>
      </c>
      <c r="E330" s="8">
        <v>21.5</v>
      </c>
      <c r="F330" s="17"/>
      <c r="G330" s="17"/>
      <c r="H330" s="17"/>
      <c r="I330" s="8">
        <f t="shared" si="55"/>
        <v>21.5</v>
      </c>
      <c r="J330" s="8">
        <v>79</v>
      </c>
      <c r="K330" s="14">
        <f t="shared" si="56"/>
        <v>0.27215189873417722</v>
      </c>
      <c r="M330" s="15">
        <f t="shared" si="50"/>
        <v>3</v>
      </c>
      <c r="N330" s="15">
        <f t="shared" si="51"/>
        <v>-1</v>
      </c>
    </row>
    <row r="331" spans="1:14" ht="14.25">
      <c r="A331" s="8">
        <v>25</v>
      </c>
      <c r="B331" s="28" t="s">
        <v>287</v>
      </c>
      <c r="C331" s="28" t="s">
        <v>333</v>
      </c>
      <c r="D331" s="8" t="s">
        <v>334</v>
      </c>
      <c r="E331" s="8">
        <v>16.5</v>
      </c>
      <c r="F331" s="17"/>
      <c r="G331" s="17"/>
      <c r="H331" s="17"/>
      <c r="I331" s="8">
        <f t="shared" si="55"/>
        <v>16.5</v>
      </c>
      <c r="J331" s="8">
        <v>79</v>
      </c>
      <c r="K331" s="14">
        <f t="shared" si="56"/>
        <v>0.20886075949367089</v>
      </c>
      <c r="M331" s="15">
        <f t="shared" si="50"/>
        <v>3</v>
      </c>
      <c r="N331" s="15">
        <f t="shared" si="51"/>
        <v>-1</v>
      </c>
    </row>
    <row r="332" spans="1:14" ht="14.25">
      <c r="A332" s="8">
        <v>26</v>
      </c>
      <c r="B332" s="28" t="s">
        <v>335</v>
      </c>
      <c r="C332" s="28" t="s">
        <v>131</v>
      </c>
      <c r="D332" s="8" t="s">
        <v>334</v>
      </c>
      <c r="E332" s="8">
        <v>35.200000000000003</v>
      </c>
      <c r="F332" s="17"/>
      <c r="G332" s="17"/>
      <c r="H332" s="17"/>
      <c r="I332" s="8">
        <f t="shared" si="55"/>
        <v>35.200000000000003</v>
      </c>
      <c r="J332" s="8">
        <v>79</v>
      </c>
      <c r="K332" s="14">
        <f t="shared" si="56"/>
        <v>0.4455696202531646</v>
      </c>
      <c r="M332" s="15">
        <f t="shared" si="50"/>
        <v>3</v>
      </c>
      <c r="N332" s="15">
        <f t="shared" si="51"/>
        <v>-1</v>
      </c>
    </row>
    <row r="333" spans="1:14" ht="14.25">
      <c r="A333" s="8">
        <v>27</v>
      </c>
      <c r="B333" s="28" t="s">
        <v>336</v>
      </c>
      <c r="C333" s="28" t="s">
        <v>143</v>
      </c>
      <c r="D333" s="8" t="s">
        <v>334</v>
      </c>
      <c r="E333" s="8">
        <v>20</v>
      </c>
      <c r="F333" s="17"/>
      <c r="G333" s="17"/>
      <c r="H333" s="17"/>
      <c r="I333" s="8">
        <f t="shared" si="55"/>
        <v>20</v>
      </c>
      <c r="J333" s="8">
        <v>79</v>
      </c>
      <c r="K333" s="14">
        <f t="shared" si="56"/>
        <v>0.25316455696202533</v>
      </c>
      <c r="M333" s="15">
        <f t="shared" si="50"/>
        <v>3</v>
      </c>
      <c r="N333" s="15">
        <f t="shared" si="51"/>
        <v>-1</v>
      </c>
    </row>
    <row r="334" spans="1:14" ht="12.75"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M334" s="15">
        <f t="shared" si="50"/>
        <v>4</v>
      </c>
      <c r="N334" s="15">
        <f t="shared" si="51"/>
        <v>0</v>
      </c>
    </row>
    <row r="335" spans="1:14" ht="14.25">
      <c r="A335" s="8">
        <v>1</v>
      </c>
      <c r="B335" s="54" t="s">
        <v>337</v>
      </c>
      <c r="C335" s="8" t="s">
        <v>338</v>
      </c>
      <c r="D335" s="55" t="s">
        <v>339</v>
      </c>
      <c r="E335" s="8">
        <v>24</v>
      </c>
      <c r="F335" s="17"/>
      <c r="G335" s="17"/>
      <c r="H335" s="17"/>
      <c r="I335" s="8">
        <f t="shared" ref="I335:I339" si="57">(E335+F335+G335+H335)/N335*-1</f>
        <v>24</v>
      </c>
      <c r="J335" s="8">
        <v>135</v>
      </c>
      <c r="K335" s="14">
        <f t="shared" ref="K335:K339" si="58">I335*100%/J335</f>
        <v>0.17777777777777778</v>
      </c>
      <c r="M335" s="15">
        <f t="shared" si="50"/>
        <v>3</v>
      </c>
      <c r="N335" s="15">
        <f t="shared" si="51"/>
        <v>-1</v>
      </c>
    </row>
    <row r="336" spans="1:14" ht="14.25">
      <c r="A336" s="8">
        <v>2</v>
      </c>
      <c r="B336" s="54" t="s">
        <v>340</v>
      </c>
      <c r="C336" s="8" t="s">
        <v>341</v>
      </c>
      <c r="D336" s="55" t="s">
        <v>342</v>
      </c>
      <c r="E336" s="8">
        <v>36</v>
      </c>
      <c r="F336" s="17"/>
      <c r="G336" s="17"/>
      <c r="H336" s="17"/>
      <c r="I336" s="8">
        <f t="shared" si="57"/>
        <v>36</v>
      </c>
      <c r="J336" s="8">
        <v>102</v>
      </c>
      <c r="K336" s="14">
        <f t="shared" si="58"/>
        <v>0.35294117647058826</v>
      </c>
      <c r="M336" s="15">
        <f t="shared" si="50"/>
        <v>3</v>
      </c>
      <c r="N336" s="15">
        <f t="shared" si="51"/>
        <v>-1</v>
      </c>
    </row>
    <row r="337" spans="1:14" ht="14.25">
      <c r="A337" s="8">
        <v>3</v>
      </c>
      <c r="B337" s="54" t="s">
        <v>281</v>
      </c>
      <c r="C337" s="8" t="s">
        <v>341</v>
      </c>
      <c r="D337" s="55" t="s">
        <v>343</v>
      </c>
      <c r="E337" s="8">
        <v>74</v>
      </c>
      <c r="F337" s="17"/>
      <c r="G337" s="17"/>
      <c r="H337" s="17"/>
      <c r="I337" s="8">
        <f t="shared" si="57"/>
        <v>74</v>
      </c>
      <c r="J337" s="8">
        <v>125</v>
      </c>
      <c r="K337" s="14">
        <f t="shared" si="58"/>
        <v>0.59199999999999997</v>
      </c>
      <c r="M337" s="15">
        <f t="shared" si="50"/>
        <v>3</v>
      </c>
      <c r="N337" s="15">
        <f t="shared" si="51"/>
        <v>-1</v>
      </c>
    </row>
    <row r="338" spans="1:14" ht="14.25">
      <c r="A338" s="8">
        <v>4</v>
      </c>
      <c r="B338" s="54" t="s">
        <v>191</v>
      </c>
      <c r="C338" s="8" t="s">
        <v>341</v>
      </c>
      <c r="D338" s="55" t="s">
        <v>344</v>
      </c>
      <c r="E338" s="8">
        <v>61</v>
      </c>
      <c r="F338" s="17"/>
      <c r="G338" s="17"/>
      <c r="H338" s="17"/>
      <c r="I338" s="8">
        <f t="shared" si="57"/>
        <v>61</v>
      </c>
      <c r="J338" s="8">
        <v>148</v>
      </c>
      <c r="K338" s="14">
        <f t="shared" si="58"/>
        <v>0.41216216216216217</v>
      </c>
      <c r="M338" s="15">
        <f t="shared" si="50"/>
        <v>3</v>
      </c>
      <c r="N338" s="15">
        <f t="shared" si="51"/>
        <v>-1</v>
      </c>
    </row>
    <row r="339" spans="1:14" ht="14.25">
      <c r="A339" s="8">
        <v>5</v>
      </c>
      <c r="B339" s="54" t="s">
        <v>345</v>
      </c>
      <c r="C339" s="8" t="s">
        <v>246</v>
      </c>
      <c r="D339" s="55" t="s">
        <v>344</v>
      </c>
      <c r="E339" s="8">
        <v>27</v>
      </c>
      <c r="F339" s="17"/>
      <c r="G339" s="17"/>
      <c r="H339" s="17"/>
      <c r="I339" s="8">
        <f t="shared" si="57"/>
        <v>27</v>
      </c>
      <c r="J339" s="8">
        <v>148</v>
      </c>
      <c r="K339" s="14">
        <f t="shared" si="58"/>
        <v>0.18243243243243243</v>
      </c>
      <c r="M339" s="15">
        <f t="shared" si="50"/>
        <v>3</v>
      </c>
      <c r="N339" s="15">
        <f t="shared" si="51"/>
        <v>-1</v>
      </c>
    </row>
    <row r="340" spans="1:14" ht="12.75"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M340" s="15">
        <f t="shared" si="50"/>
        <v>4</v>
      </c>
      <c r="N340" s="15">
        <f t="shared" si="51"/>
        <v>0</v>
      </c>
    </row>
    <row r="341" spans="1:14" ht="14.25">
      <c r="A341" s="8">
        <v>1</v>
      </c>
      <c r="B341" s="57" t="s">
        <v>99</v>
      </c>
      <c r="C341" s="58" t="s">
        <v>141</v>
      </c>
      <c r="D341" s="8" t="s">
        <v>346</v>
      </c>
      <c r="E341" s="58">
        <v>30</v>
      </c>
      <c r="F341" s="59"/>
      <c r="G341" s="59"/>
      <c r="H341" s="17"/>
      <c r="I341" s="8">
        <f t="shared" ref="I341:I374" si="59">(E341+F341+G341+H341)/N341*-1</f>
        <v>30</v>
      </c>
      <c r="J341" s="8">
        <v>100</v>
      </c>
      <c r="K341" s="14">
        <f t="shared" ref="K341:K374" si="60">I341*100%/J341</f>
        <v>0.3</v>
      </c>
      <c r="M341" s="15">
        <f t="shared" si="50"/>
        <v>3</v>
      </c>
      <c r="N341" s="15">
        <f t="shared" si="51"/>
        <v>-1</v>
      </c>
    </row>
    <row r="342" spans="1:14" ht="14.25">
      <c r="A342" s="8">
        <v>2</v>
      </c>
      <c r="B342" s="57" t="s">
        <v>261</v>
      </c>
      <c r="C342" s="60" t="s">
        <v>140</v>
      </c>
      <c r="D342" s="8" t="s">
        <v>346</v>
      </c>
      <c r="E342" s="60">
        <v>73</v>
      </c>
      <c r="F342" s="61"/>
      <c r="G342" s="61"/>
      <c r="H342" s="17"/>
      <c r="I342" s="8">
        <f t="shared" si="59"/>
        <v>73</v>
      </c>
      <c r="J342" s="8">
        <v>100</v>
      </c>
      <c r="K342" s="14">
        <f t="shared" si="60"/>
        <v>0.73</v>
      </c>
      <c r="M342" s="15">
        <f t="shared" si="50"/>
        <v>3</v>
      </c>
      <c r="N342" s="15">
        <f t="shared" si="51"/>
        <v>-1</v>
      </c>
    </row>
    <row r="343" spans="1:14" ht="14.25">
      <c r="A343" s="8">
        <v>3</v>
      </c>
      <c r="B343" s="57" t="s">
        <v>347</v>
      </c>
      <c r="C343" s="58" t="s">
        <v>232</v>
      </c>
      <c r="D343" s="8" t="s">
        <v>346</v>
      </c>
      <c r="E343" s="58">
        <v>59</v>
      </c>
      <c r="F343" s="59"/>
      <c r="G343" s="59"/>
      <c r="H343" s="17"/>
      <c r="I343" s="8">
        <f t="shared" si="59"/>
        <v>59</v>
      </c>
      <c r="J343" s="8">
        <v>100</v>
      </c>
      <c r="K343" s="14">
        <f t="shared" si="60"/>
        <v>0.59</v>
      </c>
      <c r="M343" s="15">
        <f t="shared" si="50"/>
        <v>3</v>
      </c>
      <c r="N343" s="15">
        <f t="shared" si="51"/>
        <v>-1</v>
      </c>
    </row>
    <row r="344" spans="1:14" ht="14.25">
      <c r="A344" s="8">
        <v>4</v>
      </c>
      <c r="B344" s="57" t="s">
        <v>96</v>
      </c>
      <c r="C344" s="60" t="s">
        <v>141</v>
      </c>
      <c r="D344" s="8" t="s">
        <v>346</v>
      </c>
      <c r="E344" s="60">
        <v>22.5</v>
      </c>
      <c r="F344" s="61"/>
      <c r="G344" s="61"/>
      <c r="H344" s="17"/>
      <c r="I344" s="8">
        <f t="shared" si="59"/>
        <v>22.5</v>
      </c>
      <c r="J344" s="8">
        <v>100</v>
      </c>
      <c r="K344" s="14">
        <f t="shared" si="60"/>
        <v>0.22500000000000001</v>
      </c>
      <c r="M344" s="15">
        <f t="shared" si="50"/>
        <v>3</v>
      </c>
      <c r="N344" s="15">
        <f t="shared" si="51"/>
        <v>-1</v>
      </c>
    </row>
    <row r="345" spans="1:14" ht="14.25">
      <c r="A345" s="8">
        <v>5</v>
      </c>
      <c r="B345" s="57" t="s">
        <v>348</v>
      </c>
      <c r="C345" s="58" t="s">
        <v>140</v>
      </c>
      <c r="D345" s="8" t="s">
        <v>346</v>
      </c>
      <c r="E345" s="58">
        <v>88</v>
      </c>
      <c r="F345" s="59"/>
      <c r="G345" s="59"/>
      <c r="H345" s="17"/>
      <c r="I345" s="8">
        <f t="shared" si="59"/>
        <v>88</v>
      </c>
      <c r="J345" s="8">
        <v>100</v>
      </c>
      <c r="K345" s="14">
        <f t="shared" si="60"/>
        <v>0.88</v>
      </c>
      <c r="M345" s="15">
        <f t="shared" si="50"/>
        <v>3</v>
      </c>
      <c r="N345" s="15">
        <f t="shared" si="51"/>
        <v>-1</v>
      </c>
    </row>
    <row r="346" spans="1:14" ht="14.25">
      <c r="A346" s="8">
        <v>6</v>
      </c>
      <c r="B346" s="57" t="s">
        <v>94</v>
      </c>
      <c r="C346" s="60" t="s">
        <v>141</v>
      </c>
      <c r="D346" s="8" t="s">
        <v>346</v>
      </c>
      <c r="E346" s="60">
        <v>23</v>
      </c>
      <c r="F346" s="61"/>
      <c r="G346" s="61"/>
      <c r="H346" s="17"/>
      <c r="I346" s="8">
        <f t="shared" si="59"/>
        <v>23</v>
      </c>
      <c r="J346" s="8">
        <v>100</v>
      </c>
      <c r="K346" s="14">
        <f t="shared" si="60"/>
        <v>0.23</v>
      </c>
      <c r="M346" s="15">
        <f t="shared" si="50"/>
        <v>3</v>
      </c>
      <c r="N346" s="15">
        <f t="shared" si="51"/>
        <v>-1</v>
      </c>
    </row>
    <row r="347" spans="1:14" ht="14.25">
      <c r="A347" s="8">
        <v>7</v>
      </c>
      <c r="B347" s="57" t="s">
        <v>102</v>
      </c>
      <c r="C347" s="58" t="s">
        <v>151</v>
      </c>
      <c r="D347" s="8" t="s">
        <v>346</v>
      </c>
      <c r="E347" s="58">
        <v>0</v>
      </c>
      <c r="F347" s="58">
        <v>0</v>
      </c>
      <c r="G347" s="59"/>
      <c r="H347" s="17"/>
      <c r="I347" s="62">
        <f t="shared" si="59"/>
        <v>0</v>
      </c>
      <c r="J347" s="8">
        <v>100</v>
      </c>
      <c r="K347" s="14">
        <f t="shared" si="60"/>
        <v>0</v>
      </c>
      <c r="M347" s="15">
        <f t="shared" si="50"/>
        <v>2</v>
      </c>
      <c r="N347" s="15">
        <f t="shared" si="51"/>
        <v>-2</v>
      </c>
    </row>
    <row r="348" spans="1:14" ht="14.25">
      <c r="A348" s="8">
        <v>8</v>
      </c>
      <c r="B348" s="57" t="s">
        <v>142</v>
      </c>
      <c r="C348" s="60" t="s">
        <v>143</v>
      </c>
      <c r="D348" s="8" t="s">
        <v>346</v>
      </c>
      <c r="E348" s="60">
        <v>54</v>
      </c>
      <c r="F348" s="61"/>
      <c r="G348" s="61"/>
      <c r="H348" s="17"/>
      <c r="I348" s="8">
        <f t="shared" si="59"/>
        <v>54</v>
      </c>
      <c r="J348" s="8">
        <v>100</v>
      </c>
      <c r="K348" s="14">
        <f t="shared" si="60"/>
        <v>0.54</v>
      </c>
      <c r="M348" s="15">
        <f t="shared" si="50"/>
        <v>3</v>
      </c>
      <c r="N348" s="15">
        <f t="shared" si="51"/>
        <v>-1</v>
      </c>
    </row>
    <row r="349" spans="1:14" ht="14.25">
      <c r="A349" s="8">
        <v>9</v>
      </c>
      <c r="B349" s="57" t="s">
        <v>269</v>
      </c>
      <c r="C349" s="58" t="s">
        <v>148</v>
      </c>
      <c r="D349" s="8" t="s">
        <v>346</v>
      </c>
      <c r="E349" s="58">
        <v>55</v>
      </c>
      <c r="F349" s="59"/>
      <c r="G349" s="59"/>
      <c r="H349" s="17"/>
      <c r="I349" s="8">
        <f t="shared" si="59"/>
        <v>55</v>
      </c>
      <c r="J349" s="8">
        <v>100</v>
      </c>
      <c r="K349" s="14">
        <f t="shared" si="60"/>
        <v>0.55000000000000004</v>
      </c>
      <c r="M349" s="15">
        <f t="shared" si="50"/>
        <v>3</v>
      </c>
      <c r="N349" s="15">
        <f t="shared" si="51"/>
        <v>-1</v>
      </c>
    </row>
    <row r="350" spans="1:14" ht="14.25">
      <c r="A350" s="8">
        <v>10</v>
      </c>
      <c r="B350" s="57" t="s">
        <v>349</v>
      </c>
      <c r="C350" s="60" t="s">
        <v>232</v>
      </c>
      <c r="D350" s="8" t="s">
        <v>346</v>
      </c>
      <c r="E350" s="60"/>
      <c r="F350" s="8">
        <v>0</v>
      </c>
      <c r="G350" s="17"/>
      <c r="H350" s="17"/>
      <c r="I350" s="8">
        <f t="shared" si="59"/>
        <v>0</v>
      </c>
      <c r="J350" s="8">
        <v>100</v>
      </c>
      <c r="K350" s="14">
        <f t="shared" si="60"/>
        <v>0</v>
      </c>
      <c r="M350" s="15">
        <f t="shared" si="50"/>
        <v>3</v>
      </c>
      <c r="N350" s="15">
        <f t="shared" si="51"/>
        <v>-1</v>
      </c>
    </row>
    <row r="351" spans="1:14" ht="14.25">
      <c r="A351" s="8">
        <v>11</v>
      </c>
      <c r="B351" s="63" t="s">
        <v>350</v>
      </c>
      <c r="C351" s="60" t="s">
        <v>224</v>
      </c>
      <c r="D351" s="8" t="s">
        <v>346</v>
      </c>
      <c r="E351" s="8">
        <v>54</v>
      </c>
      <c r="F351" s="17"/>
      <c r="G351" s="17"/>
      <c r="H351" s="17"/>
      <c r="I351" s="8">
        <f t="shared" si="59"/>
        <v>54</v>
      </c>
      <c r="J351" s="8">
        <v>100</v>
      </c>
      <c r="K351" s="14">
        <f t="shared" si="60"/>
        <v>0.54</v>
      </c>
      <c r="M351" s="15">
        <f t="shared" si="50"/>
        <v>3</v>
      </c>
      <c r="N351" s="15">
        <f t="shared" si="51"/>
        <v>-1</v>
      </c>
    </row>
    <row r="352" spans="1:14" ht="14.25">
      <c r="A352" s="8">
        <v>12</v>
      </c>
      <c r="B352" s="57" t="s">
        <v>110</v>
      </c>
      <c r="C352" s="58" t="s">
        <v>141</v>
      </c>
      <c r="D352" s="8" t="s">
        <v>351</v>
      </c>
      <c r="E352" s="58">
        <v>33</v>
      </c>
      <c r="F352" s="59"/>
      <c r="G352" s="59"/>
      <c r="H352" s="17"/>
      <c r="I352" s="8">
        <f t="shared" si="59"/>
        <v>33</v>
      </c>
      <c r="J352" s="8">
        <v>100</v>
      </c>
      <c r="K352" s="14">
        <f t="shared" si="60"/>
        <v>0.33</v>
      </c>
      <c r="M352" s="15">
        <f t="shared" si="50"/>
        <v>3</v>
      </c>
      <c r="N352" s="15">
        <f t="shared" si="51"/>
        <v>-1</v>
      </c>
    </row>
    <row r="353" spans="1:14" ht="14.25">
      <c r="A353" s="8">
        <v>13</v>
      </c>
      <c r="B353" s="57" t="s">
        <v>161</v>
      </c>
      <c r="C353" s="60" t="s">
        <v>143</v>
      </c>
      <c r="D353" s="8" t="s">
        <v>351</v>
      </c>
      <c r="E353" s="60">
        <v>42</v>
      </c>
      <c r="F353" s="61"/>
      <c r="G353" s="61"/>
      <c r="H353" s="17"/>
      <c r="I353" s="8">
        <f t="shared" si="59"/>
        <v>42</v>
      </c>
      <c r="J353" s="8">
        <v>100</v>
      </c>
      <c r="K353" s="14">
        <f t="shared" si="60"/>
        <v>0.42</v>
      </c>
      <c r="M353" s="15">
        <f t="shared" si="50"/>
        <v>3</v>
      </c>
      <c r="N353" s="15">
        <f t="shared" si="51"/>
        <v>-1</v>
      </c>
    </row>
    <row r="354" spans="1:14" ht="14.25">
      <c r="A354" s="8">
        <v>14</v>
      </c>
      <c r="B354" s="57" t="s">
        <v>218</v>
      </c>
      <c r="C354" s="58" t="s">
        <v>148</v>
      </c>
      <c r="D354" s="8" t="s">
        <v>351</v>
      </c>
      <c r="E354" s="58">
        <v>55</v>
      </c>
      <c r="F354" s="59"/>
      <c r="G354" s="59"/>
      <c r="H354" s="17"/>
      <c r="I354" s="8">
        <f t="shared" si="59"/>
        <v>55</v>
      </c>
      <c r="J354" s="8">
        <v>100</v>
      </c>
      <c r="K354" s="14">
        <f t="shared" si="60"/>
        <v>0.55000000000000004</v>
      </c>
      <c r="M354" s="15">
        <f t="shared" si="50"/>
        <v>3</v>
      </c>
      <c r="N354" s="15">
        <f t="shared" si="51"/>
        <v>-1</v>
      </c>
    </row>
    <row r="355" spans="1:14" ht="14.25">
      <c r="A355" s="8">
        <v>15</v>
      </c>
      <c r="B355" s="57" t="s">
        <v>226</v>
      </c>
      <c r="C355" s="60" t="s">
        <v>140</v>
      </c>
      <c r="D355" s="8" t="s">
        <v>351</v>
      </c>
      <c r="E355" s="60">
        <v>52</v>
      </c>
      <c r="F355" s="61"/>
      <c r="G355" s="61"/>
      <c r="H355" s="17"/>
      <c r="I355" s="8">
        <f t="shared" si="59"/>
        <v>52</v>
      </c>
      <c r="J355" s="8">
        <v>100</v>
      </c>
      <c r="K355" s="14">
        <f t="shared" si="60"/>
        <v>0.52</v>
      </c>
      <c r="M355" s="15">
        <f t="shared" si="50"/>
        <v>3</v>
      </c>
      <c r="N355" s="15">
        <f t="shared" si="51"/>
        <v>-1</v>
      </c>
    </row>
    <row r="356" spans="1:14" ht="14.25">
      <c r="A356" s="8">
        <v>16</v>
      </c>
      <c r="B356" s="57" t="s">
        <v>352</v>
      </c>
      <c r="C356" s="58" t="s">
        <v>140</v>
      </c>
      <c r="D356" s="8" t="s">
        <v>351</v>
      </c>
      <c r="E356" s="58">
        <v>70.5</v>
      </c>
      <c r="F356" s="59"/>
      <c r="G356" s="59"/>
      <c r="H356" s="17"/>
      <c r="I356" s="8">
        <f t="shared" si="59"/>
        <v>70.5</v>
      </c>
      <c r="J356" s="8">
        <v>100</v>
      </c>
      <c r="K356" s="14">
        <f t="shared" si="60"/>
        <v>0.70499999999999996</v>
      </c>
      <c r="M356" s="15">
        <f t="shared" si="50"/>
        <v>3</v>
      </c>
      <c r="N356" s="15">
        <f t="shared" si="51"/>
        <v>-1</v>
      </c>
    </row>
    <row r="357" spans="1:14" ht="14.25">
      <c r="A357" s="8">
        <v>17</v>
      </c>
      <c r="B357" s="57" t="s">
        <v>228</v>
      </c>
      <c r="C357" s="60" t="s">
        <v>141</v>
      </c>
      <c r="D357" s="8" t="s">
        <v>351</v>
      </c>
      <c r="E357" s="60">
        <v>22.5</v>
      </c>
      <c r="F357" s="17"/>
      <c r="G357" s="17"/>
      <c r="H357" s="17"/>
      <c r="I357" s="8">
        <f t="shared" si="59"/>
        <v>22.5</v>
      </c>
      <c r="J357" s="8">
        <v>100</v>
      </c>
      <c r="K357" s="14">
        <f t="shared" si="60"/>
        <v>0.22500000000000001</v>
      </c>
      <c r="M357" s="15">
        <f t="shared" si="50"/>
        <v>3</v>
      </c>
      <c r="N357" s="15">
        <f t="shared" si="51"/>
        <v>-1</v>
      </c>
    </row>
    <row r="358" spans="1:14" ht="14.25">
      <c r="A358" s="8">
        <v>18</v>
      </c>
      <c r="B358" s="57" t="s">
        <v>353</v>
      </c>
      <c r="C358" s="58" t="s">
        <v>141</v>
      </c>
      <c r="D358" s="8" t="s">
        <v>354</v>
      </c>
      <c r="E358" s="58">
        <v>0</v>
      </c>
      <c r="F358" s="58">
        <v>0</v>
      </c>
      <c r="G358" s="59"/>
      <c r="H358" s="17"/>
      <c r="I358" s="8">
        <f t="shared" si="59"/>
        <v>0</v>
      </c>
      <c r="J358" s="8">
        <v>100</v>
      </c>
      <c r="K358" s="14">
        <f t="shared" si="60"/>
        <v>0</v>
      </c>
      <c r="M358" s="15">
        <f t="shared" si="50"/>
        <v>2</v>
      </c>
      <c r="N358" s="15">
        <f t="shared" si="51"/>
        <v>-2</v>
      </c>
    </row>
    <row r="359" spans="1:14" ht="14.25">
      <c r="A359" s="8">
        <v>19</v>
      </c>
      <c r="B359" s="57" t="s">
        <v>355</v>
      </c>
      <c r="C359" s="60" t="s">
        <v>141</v>
      </c>
      <c r="D359" s="8" t="s">
        <v>354</v>
      </c>
      <c r="E359" s="60">
        <v>0</v>
      </c>
      <c r="F359" s="60">
        <v>0</v>
      </c>
      <c r="G359" s="61"/>
      <c r="H359" s="17"/>
      <c r="I359" s="8">
        <f t="shared" si="59"/>
        <v>0</v>
      </c>
      <c r="J359" s="8">
        <v>100</v>
      </c>
      <c r="K359" s="14">
        <f t="shared" si="60"/>
        <v>0</v>
      </c>
      <c r="M359" s="15">
        <f t="shared" si="50"/>
        <v>2</v>
      </c>
      <c r="N359" s="15">
        <f t="shared" si="51"/>
        <v>-2</v>
      </c>
    </row>
    <row r="360" spans="1:14" ht="14.25">
      <c r="A360" s="8">
        <v>20</v>
      </c>
      <c r="B360" s="57" t="s">
        <v>71</v>
      </c>
      <c r="C360" s="58" t="s">
        <v>232</v>
      </c>
      <c r="D360" s="8" t="s">
        <v>354</v>
      </c>
      <c r="E360" s="58">
        <v>53</v>
      </c>
      <c r="F360" s="59"/>
      <c r="G360" s="59"/>
      <c r="H360" s="17"/>
      <c r="I360" s="8">
        <f t="shared" si="59"/>
        <v>53</v>
      </c>
      <c r="J360" s="8">
        <v>100</v>
      </c>
      <c r="K360" s="14">
        <f t="shared" si="60"/>
        <v>0.53</v>
      </c>
      <c r="M360" s="15">
        <f t="shared" si="50"/>
        <v>3</v>
      </c>
      <c r="N360" s="15">
        <f t="shared" si="51"/>
        <v>-1</v>
      </c>
    </row>
    <row r="361" spans="1:14" ht="14.25">
      <c r="A361" s="8">
        <v>21</v>
      </c>
      <c r="B361" s="57" t="s">
        <v>356</v>
      </c>
      <c r="C361" s="60" t="s">
        <v>140</v>
      </c>
      <c r="D361" s="8" t="s">
        <v>354</v>
      </c>
      <c r="E361" s="60">
        <v>18</v>
      </c>
      <c r="F361" s="61"/>
      <c r="G361" s="61"/>
      <c r="H361" s="17"/>
      <c r="I361" s="8">
        <f t="shared" si="59"/>
        <v>18</v>
      </c>
      <c r="J361" s="8">
        <v>100</v>
      </c>
      <c r="K361" s="14">
        <f t="shared" si="60"/>
        <v>0.18</v>
      </c>
      <c r="M361" s="15">
        <f t="shared" si="50"/>
        <v>3</v>
      </c>
      <c r="N361" s="15">
        <f t="shared" si="51"/>
        <v>-1</v>
      </c>
    </row>
    <row r="362" spans="1:14" ht="14.25">
      <c r="A362" s="8">
        <v>22</v>
      </c>
      <c r="B362" s="57" t="s">
        <v>357</v>
      </c>
      <c r="C362" s="58" t="s">
        <v>166</v>
      </c>
      <c r="D362" s="8" t="s">
        <v>354</v>
      </c>
      <c r="E362" s="58">
        <v>32</v>
      </c>
      <c r="F362" s="17"/>
      <c r="G362" s="17"/>
      <c r="H362" s="17"/>
      <c r="I362" s="8">
        <f t="shared" si="59"/>
        <v>32</v>
      </c>
      <c r="J362" s="8">
        <v>100</v>
      </c>
      <c r="K362" s="14">
        <f t="shared" si="60"/>
        <v>0.32</v>
      </c>
      <c r="M362" s="15">
        <f t="shared" si="50"/>
        <v>3</v>
      </c>
      <c r="N362" s="15">
        <f t="shared" si="51"/>
        <v>-1</v>
      </c>
    </row>
    <row r="363" spans="1:14" ht="14.25">
      <c r="A363" s="8">
        <v>23</v>
      </c>
      <c r="B363" s="57" t="s">
        <v>358</v>
      </c>
      <c r="C363" s="58" t="s">
        <v>140</v>
      </c>
      <c r="D363" s="8" t="s">
        <v>359</v>
      </c>
      <c r="E363" s="58">
        <v>43</v>
      </c>
      <c r="F363" s="59"/>
      <c r="G363" s="59"/>
      <c r="H363" s="17"/>
      <c r="I363" s="8">
        <f t="shared" si="59"/>
        <v>43</v>
      </c>
      <c r="J363" s="8">
        <v>100</v>
      </c>
      <c r="K363" s="14">
        <f t="shared" si="60"/>
        <v>0.43</v>
      </c>
      <c r="M363" s="15">
        <f t="shared" si="50"/>
        <v>3</v>
      </c>
      <c r="N363" s="15">
        <f t="shared" si="51"/>
        <v>-1</v>
      </c>
    </row>
    <row r="364" spans="1:14" ht="14.25">
      <c r="A364" s="8">
        <v>24</v>
      </c>
      <c r="B364" s="57" t="s">
        <v>177</v>
      </c>
      <c r="C364" s="60" t="s">
        <v>141</v>
      </c>
      <c r="D364" s="8" t="s">
        <v>359</v>
      </c>
      <c r="E364" s="60">
        <v>42</v>
      </c>
      <c r="F364" s="61"/>
      <c r="G364" s="61"/>
      <c r="H364" s="17"/>
      <c r="I364" s="8">
        <f t="shared" si="59"/>
        <v>42</v>
      </c>
      <c r="J364" s="8">
        <v>100</v>
      </c>
      <c r="K364" s="14">
        <f t="shared" si="60"/>
        <v>0.42</v>
      </c>
      <c r="M364" s="15">
        <f t="shared" si="50"/>
        <v>3</v>
      </c>
      <c r="N364" s="15">
        <f t="shared" si="51"/>
        <v>-1</v>
      </c>
    </row>
    <row r="365" spans="1:14" ht="14.25">
      <c r="A365" s="8">
        <v>25</v>
      </c>
      <c r="B365" s="57" t="s">
        <v>178</v>
      </c>
      <c r="C365" s="58" t="s">
        <v>141</v>
      </c>
      <c r="D365" s="8" t="s">
        <v>359</v>
      </c>
      <c r="E365" s="58">
        <v>0</v>
      </c>
      <c r="F365" s="58">
        <v>0</v>
      </c>
      <c r="G365" s="59"/>
      <c r="H365" s="17"/>
      <c r="I365" s="8">
        <f t="shared" si="59"/>
        <v>0</v>
      </c>
      <c r="J365" s="8">
        <v>100</v>
      </c>
      <c r="K365" s="14">
        <f t="shared" si="60"/>
        <v>0</v>
      </c>
      <c r="M365" s="15">
        <f t="shared" si="50"/>
        <v>2</v>
      </c>
      <c r="N365" s="15">
        <f t="shared" si="51"/>
        <v>-2</v>
      </c>
    </row>
    <row r="366" spans="1:14" ht="14.25">
      <c r="A366" s="8">
        <v>26</v>
      </c>
      <c r="B366" s="57" t="s">
        <v>180</v>
      </c>
      <c r="C366" s="60" t="s">
        <v>141</v>
      </c>
      <c r="D366" s="8" t="s">
        <v>359</v>
      </c>
      <c r="E366" s="60">
        <v>42</v>
      </c>
      <c r="F366" s="61"/>
      <c r="G366" s="61"/>
      <c r="H366" s="17"/>
      <c r="I366" s="8">
        <f t="shared" si="59"/>
        <v>42</v>
      </c>
      <c r="J366" s="8">
        <v>100</v>
      </c>
      <c r="K366" s="14">
        <f t="shared" si="60"/>
        <v>0.42</v>
      </c>
      <c r="M366" s="15">
        <f t="shared" si="50"/>
        <v>3</v>
      </c>
      <c r="N366" s="15">
        <f t="shared" si="51"/>
        <v>-1</v>
      </c>
    </row>
    <row r="367" spans="1:14" ht="14.25">
      <c r="A367" s="8">
        <v>27</v>
      </c>
      <c r="B367" s="57" t="s">
        <v>360</v>
      </c>
      <c r="C367" s="58" t="s">
        <v>232</v>
      </c>
      <c r="D367" s="8" t="s">
        <v>359</v>
      </c>
      <c r="E367" s="58">
        <v>39</v>
      </c>
      <c r="F367" s="17"/>
      <c r="G367" s="17"/>
      <c r="H367" s="17"/>
      <c r="I367" s="8">
        <f t="shared" si="59"/>
        <v>39</v>
      </c>
      <c r="J367" s="8">
        <v>100</v>
      </c>
      <c r="K367" s="14">
        <f t="shared" si="60"/>
        <v>0.39</v>
      </c>
      <c r="M367" s="15">
        <f t="shared" si="50"/>
        <v>3</v>
      </c>
      <c r="N367" s="15">
        <f t="shared" si="51"/>
        <v>-1</v>
      </c>
    </row>
    <row r="368" spans="1:14" ht="14.25">
      <c r="A368" s="8">
        <v>28</v>
      </c>
      <c r="B368" s="57" t="s">
        <v>361</v>
      </c>
      <c r="C368" s="58" t="s">
        <v>140</v>
      </c>
      <c r="D368" s="8" t="s">
        <v>362</v>
      </c>
      <c r="E368" s="58">
        <v>57</v>
      </c>
      <c r="F368" s="59"/>
      <c r="G368" s="59"/>
      <c r="H368" s="17"/>
      <c r="I368" s="8">
        <f t="shared" si="59"/>
        <v>57</v>
      </c>
      <c r="J368" s="8">
        <v>100</v>
      </c>
      <c r="K368" s="14">
        <f t="shared" si="60"/>
        <v>0.56999999999999995</v>
      </c>
      <c r="M368" s="15">
        <f t="shared" si="50"/>
        <v>3</v>
      </c>
      <c r="N368" s="15">
        <f t="shared" si="51"/>
        <v>-1</v>
      </c>
    </row>
    <row r="369" spans="1:14" ht="14.25">
      <c r="A369" s="8">
        <v>29</v>
      </c>
      <c r="B369" s="57" t="s">
        <v>363</v>
      </c>
      <c r="C369" s="60" t="s">
        <v>232</v>
      </c>
      <c r="D369" s="8" t="s">
        <v>362</v>
      </c>
      <c r="E369" s="60">
        <v>45</v>
      </c>
      <c r="F369" s="61"/>
      <c r="G369" s="61"/>
      <c r="H369" s="17"/>
      <c r="I369" s="8">
        <f t="shared" si="59"/>
        <v>45</v>
      </c>
      <c r="J369" s="8">
        <v>100</v>
      </c>
      <c r="K369" s="14">
        <f t="shared" si="60"/>
        <v>0.45</v>
      </c>
      <c r="M369" s="15">
        <f t="shared" si="50"/>
        <v>3</v>
      </c>
      <c r="N369" s="15">
        <f t="shared" si="51"/>
        <v>-1</v>
      </c>
    </row>
    <row r="370" spans="1:14" ht="14.25">
      <c r="A370" s="8">
        <v>30</v>
      </c>
      <c r="B370" s="57" t="s">
        <v>335</v>
      </c>
      <c r="C370" s="58" t="s">
        <v>131</v>
      </c>
      <c r="D370" s="8" t="s">
        <v>362</v>
      </c>
      <c r="E370" s="58">
        <v>61</v>
      </c>
      <c r="F370" s="59"/>
      <c r="G370" s="59"/>
      <c r="H370" s="17"/>
      <c r="I370" s="8">
        <f t="shared" si="59"/>
        <v>61</v>
      </c>
      <c r="J370" s="8">
        <v>100</v>
      </c>
      <c r="K370" s="14">
        <f t="shared" si="60"/>
        <v>0.61</v>
      </c>
      <c r="M370" s="15">
        <f t="shared" si="50"/>
        <v>3</v>
      </c>
      <c r="N370" s="15">
        <f t="shared" si="51"/>
        <v>-1</v>
      </c>
    </row>
    <row r="371" spans="1:14" ht="14.25">
      <c r="A371" s="8">
        <v>31</v>
      </c>
      <c r="B371" s="57" t="s">
        <v>364</v>
      </c>
      <c r="C371" s="60" t="s">
        <v>141</v>
      </c>
      <c r="D371" s="8" t="s">
        <v>362</v>
      </c>
      <c r="E371" s="60">
        <v>0</v>
      </c>
      <c r="F371" s="60">
        <v>0</v>
      </c>
      <c r="G371" s="61"/>
      <c r="H371" s="17"/>
      <c r="I371" s="8">
        <f t="shared" si="59"/>
        <v>0</v>
      </c>
      <c r="J371" s="8">
        <v>100</v>
      </c>
      <c r="K371" s="14">
        <f t="shared" si="60"/>
        <v>0</v>
      </c>
      <c r="M371" s="15">
        <f t="shared" si="50"/>
        <v>2</v>
      </c>
      <c r="N371" s="15">
        <f t="shared" si="51"/>
        <v>-2</v>
      </c>
    </row>
    <row r="372" spans="1:14" ht="14.25">
      <c r="A372" s="8">
        <v>32</v>
      </c>
      <c r="B372" s="57" t="s">
        <v>17</v>
      </c>
      <c r="C372" s="58" t="s">
        <v>140</v>
      </c>
      <c r="D372" s="8" t="s">
        <v>362</v>
      </c>
      <c r="E372" s="58">
        <v>47</v>
      </c>
      <c r="F372" s="59"/>
      <c r="G372" s="59"/>
      <c r="H372" s="17"/>
      <c r="I372" s="8">
        <f t="shared" si="59"/>
        <v>47</v>
      </c>
      <c r="J372" s="8">
        <v>100</v>
      </c>
      <c r="K372" s="14">
        <f t="shared" si="60"/>
        <v>0.47</v>
      </c>
      <c r="M372" s="15">
        <f t="shared" si="50"/>
        <v>3</v>
      </c>
      <c r="N372" s="15">
        <f t="shared" si="51"/>
        <v>-1</v>
      </c>
    </row>
    <row r="373" spans="1:14" ht="14.25">
      <c r="A373" s="8">
        <v>33</v>
      </c>
      <c r="B373" s="57" t="s">
        <v>365</v>
      </c>
      <c r="C373" s="60" t="s">
        <v>140</v>
      </c>
      <c r="D373" s="8" t="s">
        <v>362</v>
      </c>
      <c r="E373" s="60">
        <v>60</v>
      </c>
      <c r="F373" s="61"/>
      <c r="G373" s="61"/>
      <c r="H373" s="17"/>
      <c r="I373" s="8">
        <f t="shared" si="59"/>
        <v>60</v>
      </c>
      <c r="J373" s="8">
        <v>100</v>
      </c>
      <c r="K373" s="14">
        <f t="shared" si="60"/>
        <v>0.6</v>
      </c>
      <c r="M373" s="15">
        <f t="shared" si="50"/>
        <v>3</v>
      </c>
      <c r="N373" s="15">
        <f t="shared" si="51"/>
        <v>-1</v>
      </c>
    </row>
    <row r="374" spans="1:14" ht="14.25">
      <c r="A374" s="8">
        <v>34</v>
      </c>
      <c r="B374" s="57" t="s">
        <v>191</v>
      </c>
      <c r="C374" s="58" t="s">
        <v>148</v>
      </c>
      <c r="D374" s="8" t="s">
        <v>362</v>
      </c>
      <c r="E374" s="58">
        <v>43</v>
      </c>
      <c r="F374" s="17"/>
      <c r="G374" s="17"/>
      <c r="H374" s="17"/>
      <c r="I374" s="8">
        <f t="shared" si="59"/>
        <v>43</v>
      </c>
      <c r="J374" s="8">
        <v>100</v>
      </c>
      <c r="K374" s="14">
        <f t="shared" si="60"/>
        <v>0.43</v>
      </c>
      <c r="M374" s="15">
        <f t="shared" si="50"/>
        <v>3</v>
      </c>
      <c r="N374" s="15">
        <f t="shared" si="51"/>
        <v>-1</v>
      </c>
    </row>
    <row r="375" spans="1:14" ht="12.75">
      <c r="B375" s="64"/>
      <c r="C375" s="64"/>
      <c r="D375" s="64"/>
      <c r="E375" s="64"/>
      <c r="F375" s="64"/>
      <c r="G375" s="64"/>
      <c r="H375" s="64"/>
      <c r="I375" s="64"/>
      <c r="J375" s="64"/>
      <c r="K375" s="64"/>
      <c r="M375" s="15">
        <f t="shared" si="50"/>
        <v>4</v>
      </c>
      <c r="N375" s="15">
        <f t="shared" si="51"/>
        <v>0</v>
      </c>
    </row>
    <row r="376" spans="1:14" ht="14.25">
      <c r="A376" s="12">
        <v>1</v>
      </c>
      <c r="B376" s="58" t="s">
        <v>366</v>
      </c>
      <c r="C376" s="58" t="s">
        <v>232</v>
      </c>
      <c r="D376" s="8" t="s">
        <v>367</v>
      </c>
      <c r="E376" s="8">
        <v>14</v>
      </c>
      <c r="F376" s="8">
        <v>15</v>
      </c>
      <c r="G376" s="8">
        <v>16</v>
      </c>
      <c r="H376" s="17"/>
      <c r="I376" s="8">
        <f t="shared" ref="I376:I379" si="61">(E376+F376+G376+H376)/N376*-1</f>
        <v>15</v>
      </c>
      <c r="J376" s="8">
        <v>100</v>
      </c>
      <c r="K376" s="14">
        <f t="shared" ref="K376:K379" si="62">I376*100%/J376</f>
        <v>0.15</v>
      </c>
      <c r="M376" s="15">
        <f t="shared" si="50"/>
        <v>1</v>
      </c>
      <c r="N376" s="15">
        <f t="shared" si="51"/>
        <v>-3</v>
      </c>
    </row>
    <row r="377" spans="1:14" ht="14.25">
      <c r="A377" s="12">
        <v>2</v>
      </c>
      <c r="B377" s="58" t="s">
        <v>368</v>
      </c>
      <c r="C377" s="58" t="s">
        <v>143</v>
      </c>
      <c r="D377" s="8" t="s">
        <v>369</v>
      </c>
      <c r="E377" s="58">
        <v>50</v>
      </c>
      <c r="F377" s="58">
        <v>50</v>
      </c>
      <c r="G377" s="58">
        <v>55</v>
      </c>
      <c r="H377" s="17"/>
      <c r="I377" s="65">
        <f t="shared" si="61"/>
        <v>51.666666666666664</v>
      </c>
      <c r="J377" s="8">
        <v>100</v>
      </c>
      <c r="K377" s="14">
        <f t="shared" si="62"/>
        <v>0.51666666666666661</v>
      </c>
      <c r="M377" s="15">
        <f t="shared" si="50"/>
        <v>1</v>
      </c>
      <c r="N377" s="15">
        <f t="shared" si="51"/>
        <v>-3</v>
      </c>
    </row>
    <row r="378" spans="1:14" ht="14.25">
      <c r="A378" s="12">
        <v>3</v>
      </c>
      <c r="B378" s="60" t="s">
        <v>336</v>
      </c>
      <c r="C378" s="60" t="s">
        <v>143</v>
      </c>
      <c r="D378" s="8" t="s">
        <v>369</v>
      </c>
      <c r="E378" s="60">
        <v>52</v>
      </c>
      <c r="F378" s="60">
        <v>58</v>
      </c>
      <c r="G378" s="60">
        <v>58</v>
      </c>
      <c r="H378" s="17"/>
      <c r="I378" s="8">
        <f t="shared" si="61"/>
        <v>56</v>
      </c>
      <c r="J378" s="8">
        <v>100</v>
      </c>
      <c r="K378" s="14">
        <f t="shared" si="62"/>
        <v>0.56000000000000005</v>
      </c>
      <c r="M378" s="15">
        <f t="shared" si="50"/>
        <v>1</v>
      </c>
      <c r="N378" s="15">
        <f t="shared" si="51"/>
        <v>-3</v>
      </c>
    </row>
    <row r="379" spans="1:14" ht="14.25">
      <c r="A379" s="12">
        <v>4</v>
      </c>
      <c r="B379" s="58" t="s">
        <v>57</v>
      </c>
      <c r="C379" s="58" t="s">
        <v>232</v>
      </c>
      <c r="D379" s="8" t="s">
        <v>369</v>
      </c>
      <c r="E379" s="8">
        <v>0</v>
      </c>
      <c r="F379" s="17"/>
      <c r="G379" s="17"/>
      <c r="H379" s="17"/>
      <c r="I379" s="8">
        <f t="shared" si="61"/>
        <v>0</v>
      </c>
      <c r="J379" s="8">
        <v>100</v>
      </c>
      <c r="K379" s="14">
        <f t="shared" si="62"/>
        <v>0</v>
      </c>
      <c r="M379" s="15">
        <f t="shared" si="50"/>
        <v>3</v>
      </c>
      <c r="N379" s="15">
        <f t="shared" si="51"/>
        <v>-1</v>
      </c>
    </row>
    <row r="380" spans="1:14" ht="12.75">
      <c r="B380" s="66"/>
      <c r="C380" s="66"/>
      <c r="D380" s="66"/>
      <c r="E380" s="66"/>
      <c r="F380" s="66"/>
      <c r="G380" s="66"/>
      <c r="H380" s="66"/>
      <c r="I380" s="66"/>
      <c r="J380" s="66"/>
      <c r="K380" s="66"/>
      <c r="M380" s="15">
        <f t="shared" si="50"/>
        <v>4</v>
      </c>
      <c r="N380" s="15">
        <f t="shared" si="51"/>
        <v>0</v>
      </c>
    </row>
    <row r="381" spans="1:14" ht="14.25">
      <c r="A381" s="8">
        <v>1</v>
      </c>
      <c r="B381" s="67" t="s">
        <v>134</v>
      </c>
      <c r="C381" s="58" t="s">
        <v>135</v>
      </c>
      <c r="D381" s="8" t="s">
        <v>370</v>
      </c>
      <c r="E381" s="58">
        <v>28.5</v>
      </c>
      <c r="F381" s="59"/>
      <c r="G381" s="59"/>
      <c r="H381" s="17"/>
      <c r="I381" s="8">
        <f t="shared" ref="I381:I419" si="63">(E381+F381+G381+H381)/N381*-1</f>
        <v>28.5</v>
      </c>
      <c r="J381" s="8">
        <v>101</v>
      </c>
      <c r="K381" s="14">
        <f t="shared" ref="K381:K419" si="64">I381*100%/J381</f>
        <v>0.28217821782178215</v>
      </c>
      <c r="M381" s="15">
        <f t="shared" si="50"/>
        <v>3</v>
      </c>
      <c r="N381" s="15">
        <f t="shared" si="51"/>
        <v>-1</v>
      </c>
    </row>
    <row r="382" spans="1:14" ht="14.25">
      <c r="A382" s="8">
        <v>2</v>
      </c>
      <c r="B382" s="67" t="s">
        <v>296</v>
      </c>
      <c r="C382" s="60" t="s">
        <v>232</v>
      </c>
      <c r="D382" s="8" t="s">
        <v>370</v>
      </c>
      <c r="E382" s="60">
        <v>51</v>
      </c>
      <c r="F382" s="61"/>
      <c r="G382" s="61"/>
      <c r="H382" s="17"/>
      <c r="I382" s="8">
        <f t="shared" si="63"/>
        <v>51</v>
      </c>
      <c r="J382" s="8">
        <v>101</v>
      </c>
      <c r="K382" s="14">
        <f t="shared" si="64"/>
        <v>0.50495049504950495</v>
      </c>
      <c r="M382" s="15">
        <f t="shared" si="50"/>
        <v>3</v>
      </c>
      <c r="N382" s="15">
        <f t="shared" si="51"/>
        <v>-1</v>
      </c>
    </row>
    <row r="383" spans="1:14" ht="14.25">
      <c r="A383" s="8">
        <v>3</v>
      </c>
      <c r="B383" s="67" t="s">
        <v>371</v>
      </c>
      <c r="C383" s="58" t="s">
        <v>135</v>
      </c>
      <c r="D383" s="8" t="s">
        <v>370</v>
      </c>
      <c r="E383" s="58">
        <v>34</v>
      </c>
      <c r="F383" s="59"/>
      <c r="G383" s="59"/>
      <c r="H383" s="17"/>
      <c r="I383" s="8">
        <f t="shared" si="63"/>
        <v>34</v>
      </c>
      <c r="J383" s="8">
        <v>101</v>
      </c>
      <c r="K383" s="14">
        <f t="shared" si="64"/>
        <v>0.33663366336633666</v>
      </c>
      <c r="M383" s="15">
        <f t="shared" si="50"/>
        <v>3</v>
      </c>
      <c r="N383" s="15">
        <f t="shared" si="51"/>
        <v>-1</v>
      </c>
    </row>
    <row r="384" spans="1:14" ht="14.25">
      <c r="A384" s="8">
        <v>4</v>
      </c>
      <c r="B384" s="67" t="s">
        <v>372</v>
      </c>
      <c r="C384" s="60" t="s">
        <v>135</v>
      </c>
      <c r="D384" s="8" t="s">
        <v>370</v>
      </c>
      <c r="E384" s="60">
        <v>35</v>
      </c>
      <c r="F384" s="61"/>
      <c r="G384" s="61"/>
      <c r="H384" s="17"/>
      <c r="I384" s="8">
        <f t="shared" si="63"/>
        <v>35</v>
      </c>
      <c r="J384" s="8">
        <v>101</v>
      </c>
      <c r="K384" s="14">
        <f t="shared" si="64"/>
        <v>0.34653465346534651</v>
      </c>
      <c r="M384" s="15">
        <f t="shared" si="50"/>
        <v>3</v>
      </c>
      <c r="N384" s="15">
        <f t="shared" si="51"/>
        <v>-1</v>
      </c>
    </row>
    <row r="385" spans="1:14" ht="14.25">
      <c r="A385" s="8">
        <v>5</v>
      </c>
      <c r="B385" s="67" t="s">
        <v>373</v>
      </c>
      <c r="C385" s="58" t="s">
        <v>318</v>
      </c>
      <c r="D385" s="8" t="s">
        <v>370</v>
      </c>
      <c r="E385" s="58">
        <v>15</v>
      </c>
      <c r="F385" s="59"/>
      <c r="G385" s="59"/>
      <c r="H385" s="17"/>
      <c r="I385" s="8">
        <f t="shared" si="63"/>
        <v>15</v>
      </c>
      <c r="J385" s="8">
        <v>101</v>
      </c>
      <c r="K385" s="14">
        <f t="shared" si="64"/>
        <v>0.14851485148514851</v>
      </c>
      <c r="M385" s="15">
        <f t="shared" si="50"/>
        <v>3</v>
      </c>
      <c r="N385" s="15">
        <f t="shared" si="51"/>
        <v>-1</v>
      </c>
    </row>
    <row r="386" spans="1:14" ht="14.25">
      <c r="A386" s="8">
        <v>6</v>
      </c>
      <c r="B386" s="67" t="s">
        <v>93</v>
      </c>
      <c r="C386" s="60" t="s">
        <v>232</v>
      </c>
      <c r="D386" s="8" t="s">
        <v>370</v>
      </c>
      <c r="E386" s="60">
        <v>32.5</v>
      </c>
      <c r="F386" s="61"/>
      <c r="G386" s="61"/>
      <c r="H386" s="17"/>
      <c r="I386" s="8">
        <f t="shared" si="63"/>
        <v>32.5</v>
      </c>
      <c r="J386" s="8">
        <v>101</v>
      </c>
      <c r="K386" s="14">
        <f t="shared" si="64"/>
        <v>0.32178217821782179</v>
      </c>
      <c r="M386" s="15">
        <f t="shared" si="50"/>
        <v>3</v>
      </c>
      <c r="N386" s="15">
        <f t="shared" si="51"/>
        <v>-1</v>
      </c>
    </row>
    <row r="387" spans="1:14" ht="14.25">
      <c r="A387" s="8">
        <v>7</v>
      </c>
      <c r="B387" s="67" t="s">
        <v>374</v>
      </c>
      <c r="C387" s="58" t="s">
        <v>148</v>
      </c>
      <c r="D387" s="8" t="s">
        <v>370</v>
      </c>
      <c r="E387" s="58">
        <v>26.5</v>
      </c>
      <c r="F387" s="59"/>
      <c r="G387" s="59"/>
      <c r="H387" s="17"/>
      <c r="I387" s="8">
        <f t="shared" si="63"/>
        <v>26.5</v>
      </c>
      <c r="J387" s="8">
        <v>101</v>
      </c>
      <c r="K387" s="14">
        <f t="shared" si="64"/>
        <v>0.26237623762376239</v>
      </c>
      <c r="M387" s="15">
        <f t="shared" si="50"/>
        <v>3</v>
      </c>
      <c r="N387" s="15">
        <f t="shared" si="51"/>
        <v>-1</v>
      </c>
    </row>
    <row r="388" spans="1:14" ht="14.25">
      <c r="A388" s="8">
        <v>8</v>
      </c>
      <c r="B388" s="67" t="s">
        <v>375</v>
      </c>
      <c r="C388" s="60" t="s">
        <v>139</v>
      </c>
      <c r="D388" s="8" t="s">
        <v>370</v>
      </c>
      <c r="E388" s="60">
        <v>42.5</v>
      </c>
      <c r="F388" s="17"/>
      <c r="G388" s="17"/>
      <c r="H388" s="17"/>
      <c r="I388" s="8">
        <f t="shared" si="63"/>
        <v>42.5</v>
      </c>
      <c r="J388" s="8">
        <v>101</v>
      </c>
      <c r="K388" s="14">
        <f t="shared" si="64"/>
        <v>0.42079207920792078</v>
      </c>
      <c r="M388" s="15">
        <f t="shared" si="50"/>
        <v>3</v>
      </c>
      <c r="N388" s="15">
        <f t="shared" si="51"/>
        <v>-1</v>
      </c>
    </row>
    <row r="389" spans="1:14" ht="14.25">
      <c r="A389" s="8">
        <v>9</v>
      </c>
      <c r="B389" s="67" t="s">
        <v>28</v>
      </c>
      <c r="C389" s="58" t="s">
        <v>139</v>
      </c>
      <c r="D389" s="8" t="s">
        <v>376</v>
      </c>
      <c r="E389" s="58">
        <v>59</v>
      </c>
      <c r="F389" s="59"/>
      <c r="G389" s="59"/>
      <c r="H389" s="17"/>
      <c r="I389" s="8">
        <f t="shared" si="63"/>
        <v>59</v>
      </c>
      <c r="J389" s="8">
        <v>105</v>
      </c>
      <c r="K389" s="14">
        <f t="shared" si="64"/>
        <v>0.56190476190476191</v>
      </c>
      <c r="M389" s="15">
        <f t="shared" si="50"/>
        <v>3</v>
      </c>
      <c r="N389" s="15">
        <f t="shared" si="51"/>
        <v>-1</v>
      </c>
    </row>
    <row r="390" spans="1:14" ht="14.25">
      <c r="A390" s="8">
        <v>10</v>
      </c>
      <c r="B390" s="67" t="s">
        <v>377</v>
      </c>
      <c r="C390" s="60" t="s">
        <v>148</v>
      </c>
      <c r="D390" s="8" t="s">
        <v>376</v>
      </c>
      <c r="E390" s="60">
        <v>64</v>
      </c>
      <c r="F390" s="61"/>
      <c r="G390" s="61"/>
      <c r="H390" s="17"/>
      <c r="I390" s="8">
        <f t="shared" si="63"/>
        <v>64</v>
      </c>
      <c r="J390" s="8">
        <v>105</v>
      </c>
      <c r="K390" s="14">
        <f t="shared" si="64"/>
        <v>0.60952380952380958</v>
      </c>
      <c r="M390" s="15">
        <f t="shared" si="50"/>
        <v>3</v>
      </c>
      <c r="N390" s="15">
        <f t="shared" si="51"/>
        <v>-1</v>
      </c>
    </row>
    <row r="391" spans="1:14" ht="14.25">
      <c r="A391" s="8">
        <v>11</v>
      </c>
      <c r="B391" s="67" t="s">
        <v>64</v>
      </c>
      <c r="C391" s="58" t="s">
        <v>232</v>
      </c>
      <c r="D391" s="8" t="s">
        <v>376</v>
      </c>
      <c r="E391" s="58">
        <v>35</v>
      </c>
      <c r="F391" s="59"/>
      <c r="G391" s="59"/>
      <c r="H391" s="17"/>
      <c r="I391" s="8">
        <f t="shared" si="63"/>
        <v>35</v>
      </c>
      <c r="J391" s="8">
        <v>105</v>
      </c>
      <c r="K391" s="14">
        <f t="shared" si="64"/>
        <v>0.33333333333333331</v>
      </c>
      <c r="M391" s="15">
        <f t="shared" si="50"/>
        <v>3</v>
      </c>
      <c r="N391" s="15">
        <f t="shared" si="51"/>
        <v>-1</v>
      </c>
    </row>
    <row r="392" spans="1:14" ht="14.25">
      <c r="A392" s="8">
        <v>12</v>
      </c>
      <c r="B392" s="67" t="s">
        <v>59</v>
      </c>
      <c r="C392" s="60" t="s">
        <v>151</v>
      </c>
      <c r="D392" s="8" t="s">
        <v>376</v>
      </c>
      <c r="E392" s="60">
        <v>78</v>
      </c>
      <c r="F392" s="61"/>
      <c r="G392" s="61"/>
      <c r="H392" s="17"/>
      <c r="I392" s="8">
        <f t="shared" si="63"/>
        <v>78</v>
      </c>
      <c r="J392" s="8">
        <v>105</v>
      </c>
      <c r="K392" s="14">
        <f t="shared" si="64"/>
        <v>0.74285714285714288</v>
      </c>
      <c r="M392" s="15">
        <f t="shared" si="50"/>
        <v>3</v>
      </c>
      <c r="N392" s="15">
        <f t="shared" si="51"/>
        <v>-1</v>
      </c>
    </row>
    <row r="393" spans="1:14" ht="14.25">
      <c r="A393" s="8">
        <v>13</v>
      </c>
      <c r="B393" s="67" t="s">
        <v>195</v>
      </c>
      <c r="C393" s="58" t="s">
        <v>139</v>
      </c>
      <c r="D393" s="8" t="s">
        <v>376</v>
      </c>
      <c r="E393" s="58">
        <v>71</v>
      </c>
      <c r="F393" s="59"/>
      <c r="G393" s="59"/>
      <c r="H393" s="17"/>
      <c r="I393" s="8">
        <f t="shared" si="63"/>
        <v>71</v>
      </c>
      <c r="J393" s="8">
        <v>105</v>
      </c>
      <c r="K393" s="14">
        <f t="shared" si="64"/>
        <v>0.67619047619047623</v>
      </c>
      <c r="M393" s="15">
        <f t="shared" si="50"/>
        <v>3</v>
      </c>
      <c r="N393" s="15">
        <f t="shared" si="51"/>
        <v>-1</v>
      </c>
    </row>
    <row r="394" spans="1:14" ht="14.25">
      <c r="A394" s="8">
        <v>14</v>
      </c>
      <c r="B394" s="67" t="s">
        <v>114</v>
      </c>
      <c r="C394" s="60" t="s">
        <v>141</v>
      </c>
      <c r="D394" s="8" t="s">
        <v>376</v>
      </c>
      <c r="E394" s="60">
        <v>85</v>
      </c>
      <c r="F394" s="17"/>
      <c r="G394" s="17"/>
      <c r="H394" s="17"/>
      <c r="I394" s="8">
        <f t="shared" si="63"/>
        <v>85</v>
      </c>
      <c r="J394" s="8">
        <v>105</v>
      </c>
      <c r="K394" s="14">
        <f t="shared" si="64"/>
        <v>0.80952380952380953</v>
      </c>
      <c r="M394" s="15">
        <f t="shared" si="50"/>
        <v>3</v>
      </c>
      <c r="N394" s="15">
        <f t="shared" si="51"/>
        <v>-1</v>
      </c>
    </row>
    <row r="395" spans="1:14" ht="14.25">
      <c r="A395" s="8">
        <v>15</v>
      </c>
      <c r="B395" s="67" t="s">
        <v>378</v>
      </c>
      <c r="C395" s="58" t="s">
        <v>166</v>
      </c>
      <c r="D395" s="8" t="s">
        <v>379</v>
      </c>
      <c r="E395" s="58">
        <v>33.5</v>
      </c>
      <c r="F395" s="59"/>
      <c r="G395" s="59"/>
      <c r="H395" s="17"/>
      <c r="I395" s="8">
        <f t="shared" si="63"/>
        <v>33.5</v>
      </c>
      <c r="J395" s="8">
        <v>100</v>
      </c>
      <c r="K395" s="14">
        <f t="shared" si="64"/>
        <v>0.33500000000000002</v>
      </c>
      <c r="M395" s="15">
        <f t="shared" si="50"/>
        <v>3</v>
      </c>
      <c r="N395" s="15">
        <f t="shared" si="51"/>
        <v>-1</v>
      </c>
    </row>
    <row r="396" spans="1:14" ht="14.25">
      <c r="A396" s="8">
        <v>16</v>
      </c>
      <c r="B396" s="67" t="s">
        <v>170</v>
      </c>
      <c r="C396" s="60" t="s">
        <v>380</v>
      </c>
      <c r="D396" s="8" t="s">
        <v>379</v>
      </c>
      <c r="E396" s="60">
        <v>37.5</v>
      </c>
      <c r="F396" s="61"/>
      <c r="G396" s="61"/>
      <c r="H396" s="17"/>
      <c r="I396" s="8">
        <f t="shared" si="63"/>
        <v>37.5</v>
      </c>
      <c r="J396" s="8">
        <v>100</v>
      </c>
      <c r="K396" s="14">
        <f t="shared" si="64"/>
        <v>0.375</v>
      </c>
      <c r="M396" s="15">
        <f t="shared" si="50"/>
        <v>3</v>
      </c>
      <c r="N396" s="15">
        <f t="shared" si="51"/>
        <v>-1</v>
      </c>
    </row>
    <row r="397" spans="1:14" ht="14.25">
      <c r="A397" s="8">
        <v>17</v>
      </c>
      <c r="B397" s="67" t="s">
        <v>78</v>
      </c>
      <c r="C397" s="58" t="s">
        <v>139</v>
      </c>
      <c r="D397" s="8" t="s">
        <v>379</v>
      </c>
      <c r="E397" s="58"/>
      <c r="F397" s="58">
        <v>0</v>
      </c>
      <c r="G397" s="59"/>
      <c r="H397" s="17"/>
      <c r="I397" s="8">
        <f t="shared" si="63"/>
        <v>0</v>
      </c>
      <c r="J397" s="8">
        <v>100</v>
      </c>
      <c r="K397" s="14">
        <f t="shared" si="64"/>
        <v>0</v>
      </c>
      <c r="M397" s="15">
        <f t="shared" si="50"/>
        <v>3</v>
      </c>
      <c r="N397" s="15">
        <f t="shared" si="51"/>
        <v>-1</v>
      </c>
    </row>
    <row r="398" spans="1:14" ht="14.25">
      <c r="A398" s="8">
        <v>18</v>
      </c>
      <c r="B398" s="67" t="s">
        <v>77</v>
      </c>
      <c r="C398" s="60" t="s">
        <v>139</v>
      </c>
      <c r="D398" s="8" t="s">
        <v>379</v>
      </c>
      <c r="E398" s="60">
        <v>55.5</v>
      </c>
      <c r="F398" s="61"/>
      <c r="G398" s="61"/>
      <c r="H398" s="17"/>
      <c r="I398" s="8">
        <f t="shared" si="63"/>
        <v>55.5</v>
      </c>
      <c r="J398" s="8">
        <v>100</v>
      </c>
      <c r="K398" s="14">
        <f t="shared" si="64"/>
        <v>0.55500000000000005</v>
      </c>
      <c r="M398" s="15">
        <f t="shared" si="50"/>
        <v>3</v>
      </c>
      <c r="N398" s="15">
        <f t="shared" si="51"/>
        <v>-1</v>
      </c>
    </row>
    <row r="399" spans="1:14" ht="14.25">
      <c r="A399" s="8">
        <v>19</v>
      </c>
      <c r="B399" s="67" t="s">
        <v>171</v>
      </c>
      <c r="C399" s="58" t="s">
        <v>380</v>
      </c>
      <c r="D399" s="8" t="s">
        <v>379</v>
      </c>
      <c r="E399" s="58"/>
      <c r="F399" s="58">
        <v>0</v>
      </c>
      <c r="G399" s="59"/>
      <c r="H399" s="17"/>
      <c r="I399" s="8">
        <f t="shared" si="63"/>
        <v>0</v>
      </c>
      <c r="J399" s="8">
        <v>100</v>
      </c>
      <c r="K399" s="14">
        <f t="shared" si="64"/>
        <v>0</v>
      </c>
      <c r="M399" s="15">
        <f t="shared" si="50"/>
        <v>3</v>
      </c>
      <c r="N399" s="15">
        <f t="shared" si="51"/>
        <v>-1</v>
      </c>
    </row>
    <row r="400" spans="1:14" ht="14.25">
      <c r="A400" s="8">
        <v>20</v>
      </c>
      <c r="B400" s="67" t="s">
        <v>76</v>
      </c>
      <c r="C400" s="60" t="s">
        <v>151</v>
      </c>
      <c r="D400" s="8" t="s">
        <v>379</v>
      </c>
      <c r="E400" s="60">
        <v>90</v>
      </c>
      <c r="F400" s="61"/>
      <c r="G400" s="61"/>
      <c r="H400" s="17"/>
      <c r="I400" s="8">
        <f t="shared" si="63"/>
        <v>90</v>
      </c>
      <c r="J400" s="8">
        <v>100</v>
      </c>
      <c r="K400" s="14">
        <f t="shared" si="64"/>
        <v>0.9</v>
      </c>
      <c r="M400" s="15">
        <f t="shared" si="50"/>
        <v>3</v>
      </c>
      <c r="N400" s="15">
        <f t="shared" si="51"/>
        <v>-1</v>
      </c>
    </row>
    <row r="401" spans="1:14" ht="14.25">
      <c r="A401" s="8">
        <v>21</v>
      </c>
      <c r="B401" s="67" t="s">
        <v>357</v>
      </c>
      <c r="C401" s="58" t="s">
        <v>166</v>
      </c>
      <c r="D401" s="8" t="s">
        <v>379</v>
      </c>
      <c r="E401" s="58">
        <v>32</v>
      </c>
      <c r="F401" s="59"/>
      <c r="G401" s="59"/>
      <c r="H401" s="17"/>
      <c r="I401" s="8">
        <f t="shared" si="63"/>
        <v>32</v>
      </c>
      <c r="J401" s="8">
        <v>100</v>
      </c>
      <c r="K401" s="14">
        <f t="shared" si="64"/>
        <v>0.32</v>
      </c>
      <c r="M401" s="15">
        <f t="shared" si="50"/>
        <v>3</v>
      </c>
      <c r="N401" s="15">
        <f t="shared" si="51"/>
        <v>-1</v>
      </c>
    </row>
    <row r="402" spans="1:14" ht="14.25">
      <c r="A402" s="8">
        <v>22</v>
      </c>
      <c r="B402" s="67" t="s">
        <v>381</v>
      </c>
      <c r="C402" s="60" t="s">
        <v>232</v>
      </c>
      <c r="D402" s="8" t="s">
        <v>379</v>
      </c>
      <c r="E402" s="60">
        <v>58</v>
      </c>
      <c r="F402" s="61"/>
      <c r="G402" s="61"/>
      <c r="H402" s="17"/>
      <c r="I402" s="8">
        <f t="shared" si="63"/>
        <v>58</v>
      </c>
      <c r="J402" s="8">
        <v>100</v>
      </c>
      <c r="K402" s="14">
        <f t="shared" si="64"/>
        <v>0.57999999999999996</v>
      </c>
      <c r="M402" s="15">
        <f t="shared" si="50"/>
        <v>3</v>
      </c>
      <c r="N402" s="15">
        <f t="shared" si="51"/>
        <v>-1</v>
      </c>
    </row>
    <row r="403" spans="1:14" ht="14.25">
      <c r="A403" s="8">
        <v>23</v>
      </c>
      <c r="B403" s="67" t="s">
        <v>340</v>
      </c>
      <c r="C403" s="58" t="s">
        <v>148</v>
      </c>
      <c r="D403" s="8" t="s">
        <v>379</v>
      </c>
      <c r="E403" s="58">
        <v>56</v>
      </c>
      <c r="F403" s="59"/>
      <c r="G403" s="59"/>
      <c r="H403" s="17"/>
      <c r="I403" s="8">
        <f t="shared" si="63"/>
        <v>56</v>
      </c>
      <c r="J403" s="8">
        <v>100</v>
      </c>
      <c r="K403" s="14">
        <f t="shared" si="64"/>
        <v>0.56000000000000005</v>
      </c>
      <c r="M403" s="15">
        <f t="shared" si="50"/>
        <v>3</v>
      </c>
      <c r="N403" s="15">
        <f t="shared" si="51"/>
        <v>-1</v>
      </c>
    </row>
    <row r="404" spans="1:14" ht="14.25">
      <c r="A404" s="8">
        <v>24</v>
      </c>
      <c r="B404" s="67" t="s">
        <v>303</v>
      </c>
      <c r="C404" s="60" t="s">
        <v>232</v>
      </c>
      <c r="D404" s="8" t="s">
        <v>379</v>
      </c>
      <c r="E404" s="60">
        <v>53.5</v>
      </c>
      <c r="F404" s="17"/>
      <c r="G404" s="17"/>
      <c r="H404" s="17"/>
      <c r="I404" s="8">
        <f t="shared" si="63"/>
        <v>53.5</v>
      </c>
      <c r="J404" s="8">
        <v>100</v>
      </c>
      <c r="K404" s="14">
        <f t="shared" si="64"/>
        <v>0.53500000000000003</v>
      </c>
      <c r="M404" s="15">
        <f t="shared" si="50"/>
        <v>3</v>
      </c>
      <c r="N404" s="15">
        <f t="shared" si="51"/>
        <v>-1</v>
      </c>
    </row>
    <row r="405" spans="1:14" ht="14.25">
      <c r="A405" s="8">
        <v>25</v>
      </c>
      <c r="B405" s="67" t="s">
        <v>85</v>
      </c>
      <c r="C405" s="58" t="s">
        <v>135</v>
      </c>
      <c r="D405" s="8" t="s">
        <v>382</v>
      </c>
      <c r="E405" s="58">
        <v>78</v>
      </c>
      <c r="F405" s="59"/>
      <c r="G405" s="59"/>
      <c r="H405" s="17"/>
      <c r="I405" s="8">
        <f t="shared" si="63"/>
        <v>78</v>
      </c>
      <c r="J405" s="8">
        <v>125.5</v>
      </c>
      <c r="K405" s="14">
        <f t="shared" si="64"/>
        <v>0.62151394422310757</v>
      </c>
      <c r="M405" s="15">
        <f t="shared" si="50"/>
        <v>3</v>
      </c>
      <c r="N405" s="15">
        <f t="shared" si="51"/>
        <v>-1</v>
      </c>
    </row>
    <row r="406" spans="1:14" ht="14.25">
      <c r="A406" s="8">
        <v>26</v>
      </c>
      <c r="B406" s="67" t="s">
        <v>383</v>
      </c>
      <c r="C406" s="60" t="s">
        <v>143</v>
      </c>
      <c r="D406" s="8" t="s">
        <v>382</v>
      </c>
      <c r="E406" s="60"/>
      <c r="F406" s="60">
        <v>0</v>
      </c>
      <c r="G406" s="61"/>
      <c r="H406" s="17"/>
      <c r="I406" s="8">
        <f t="shared" si="63"/>
        <v>0</v>
      </c>
      <c r="J406" s="8">
        <v>125.5</v>
      </c>
      <c r="K406" s="14">
        <f t="shared" si="64"/>
        <v>0</v>
      </c>
      <c r="M406" s="15">
        <f t="shared" si="50"/>
        <v>3</v>
      </c>
      <c r="N406" s="15">
        <f t="shared" si="51"/>
        <v>-1</v>
      </c>
    </row>
    <row r="407" spans="1:14" ht="14.25">
      <c r="A407" s="8">
        <v>27</v>
      </c>
      <c r="B407" s="67" t="s">
        <v>184</v>
      </c>
      <c r="C407" s="58" t="s">
        <v>166</v>
      </c>
      <c r="D407" s="8" t="s">
        <v>382</v>
      </c>
      <c r="E407" s="58"/>
      <c r="F407" s="58">
        <v>0</v>
      </c>
      <c r="G407" s="59"/>
      <c r="H407" s="17"/>
      <c r="I407" s="8">
        <f t="shared" si="63"/>
        <v>0</v>
      </c>
      <c r="J407" s="8">
        <v>125.5</v>
      </c>
      <c r="K407" s="14">
        <f t="shared" si="64"/>
        <v>0</v>
      </c>
      <c r="M407" s="15">
        <f t="shared" si="50"/>
        <v>3</v>
      </c>
      <c r="N407" s="15">
        <f t="shared" si="51"/>
        <v>-1</v>
      </c>
    </row>
    <row r="408" spans="1:14" ht="14.25">
      <c r="A408" s="8">
        <v>28</v>
      </c>
      <c r="B408" s="67" t="s">
        <v>86</v>
      </c>
      <c r="C408" s="60" t="s">
        <v>139</v>
      </c>
      <c r="D408" s="8" t="s">
        <v>382</v>
      </c>
      <c r="E408" s="68">
        <v>78</v>
      </c>
      <c r="F408" s="61"/>
      <c r="G408" s="61"/>
      <c r="H408" s="17"/>
      <c r="I408" s="8">
        <f t="shared" si="63"/>
        <v>78</v>
      </c>
      <c r="J408" s="8">
        <v>125.5</v>
      </c>
      <c r="K408" s="14">
        <f t="shared" si="64"/>
        <v>0.62151394422310757</v>
      </c>
      <c r="M408" s="15">
        <f t="shared" si="50"/>
        <v>3</v>
      </c>
      <c r="N408" s="15">
        <f t="shared" si="51"/>
        <v>-1</v>
      </c>
    </row>
    <row r="409" spans="1:14" ht="14.25">
      <c r="A409" s="8">
        <v>29</v>
      </c>
      <c r="B409" s="67" t="s">
        <v>82</v>
      </c>
      <c r="C409" s="58" t="s">
        <v>232</v>
      </c>
      <c r="D409" s="8" t="s">
        <v>382</v>
      </c>
      <c r="E409" s="58">
        <v>51</v>
      </c>
      <c r="F409" s="17"/>
      <c r="G409" s="17"/>
      <c r="H409" s="17"/>
      <c r="I409" s="8">
        <f t="shared" si="63"/>
        <v>51</v>
      </c>
      <c r="J409" s="8">
        <v>125.5</v>
      </c>
      <c r="K409" s="14">
        <f t="shared" si="64"/>
        <v>0.4063745019920319</v>
      </c>
      <c r="M409" s="15">
        <f t="shared" si="50"/>
        <v>3</v>
      </c>
      <c r="N409" s="15">
        <f t="shared" si="51"/>
        <v>-1</v>
      </c>
    </row>
    <row r="410" spans="1:14" ht="14.25">
      <c r="A410" s="8">
        <v>30</v>
      </c>
      <c r="B410" s="67" t="s">
        <v>384</v>
      </c>
      <c r="C410" s="58" t="s">
        <v>135</v>
      </c>
      <c r="D410" s="8" t="s">
        <v>385</v>
      </c>
      <c r="E410" s="58">
        <v>99.5</v>
      </c>
      <c r="F410" s="59"/>
      <c r="G410" s="59"/>
      <c r="H410" s="17"/>
      <c r="I410" s="8">
        <f t="shared" si="63"/>
        <v>99.5</v>
      </c>
      <c r="J410" s="8">
        <v>138</v>
      </c>
      <c r="K410" s="14">
        <f t="shared" si="64"/>
        <v>0.72101449275362317</v>
      </c>
      <c r="M410" s="15">
        <f t="shared" si="50"/>
        <v>3</v>
      </c>
      <c r="N410" s="15">
        <f t="shared" si="51"/>
        <v>-1</v>
      </c>
    </row>
    <row r="411" spans="1:14" ht="14.25">
      <c r="A411" s="8">
        <v>31</v>
      </c>
      <c r="B411" s="67" t="s">
        <v>386</v>
      </c>
      <c r="C411" s="60" t="s">
        <v>232</v>
      </c>
      <c r="D411" s="8" t="s">
        <v>385</v>
      </c>
      <c r="E411" s="60">
        <v>48.5</v>
      </c>
      <c r="F411" s="61"/>
      <c r="G411" s="61"/>
      <c r="H411" s="17"/>
      <c r="I411" s="8">
        <f t="shared" si="63"/>
        <v>48.5</v>
      </c>
      <c r="J411" s="8">
        <v>138</v>
      </c>
      <c r="K411" s="14">
        <f t="shared" si="64"/>
        <v>0.35144927536231885</v>
      </c>
      <c r="M411" s="15">
        <f t="shared" si="50"/>
        <v>3</v>
      </c>
      <c r="N411" s="15">
        <f t="shared" si="51"/>
        <v>-1</v>
      </c>
    </row>
    <row r="412" spans="1:14" ht="14.25">
      <c r="A412" s="8">
        <v>32</v>
      </c>
      <c r="B412" s="67" t="s">
        <v>361</v>
      </c>
      <c r="C412" s="58" t="s">
        <v>140</v>
      </c>
      <c r="D412" s="8" t="s">
        <v>385</v>
      </c>
      <c r="E412" s="58">
        <v>63</v>
      </c>
      <c r="F412" s="59"/>
      <c r="G412" s="59"/>
      <c r="H412" s="17"/>
      <c r="I412" s="8">
        <f t="shared" si="63"/>
        <v>63</v>
      </c>
      <c r="J412" s="8">
        <v>138</v>
      </c>
      <c r="K412" s="14">
        <f t="shared" si="64"/>
        <v>0.45652173913043476</v>
      </c>
      <c r="M412" s="15">
        <f t="shared" si="50"/>
        <v>3</v>
      </c>
      <c r="N412" s="15">
        <f t="shared" si="51"/>
        <v>-1</v>
      </c>
    </row>
    <row r="413" spans="1:14" ht="14.25">
      <c r="A413" s="8">
        <v>33</v>
      </c>
      <c r="B413" s="67" t="s">
        <v>387</v>
      </c>
      <c r="C413" s="60" t="s">
        <v>143</v>
      </c>
      <c r="D413" s="8" t="s">
        <v>385</v>
      </c>
      <c r="E413" s="60"/>
      <c r="F413" s="60">
        <v>0</v>
      </c>
      <c r="G413" s="61"/>
      <c r="H413" s="17"/>
      <c r="I413" s="8">
        <f t="shared" si="63"/>
        <v>0</v>
      </c>
      <c r="J413" s="8">
        <v>138</v>
      </c>
      <c r="K413" s="14">
        <f t="shared" si="64"/>
        <v>0</v>
      </c>
      <c r="M413" s="15">
        <f t="shared" si="50"/>
        <v>3</v>
      </c>
      <c r="N413" s="15">
        <f t="shared" si="51"/>
        <v>-1</v>
      </c>
    </row>
    <row r="414" spans="1:14" ht="14.25">
      <c r="A414" s="8">
        <v>34</v>
      </c>
      <c r="B414" s="67" t="s">
        <v>388</v>
      </c>
      <c r="C414" s="58" t="s">
        <v>131</v>
      </c>
      <c r="D414" s="8" t="s">
        <v>385</v>
      </c>
      <c r="E414" s="58"/>
      <c r="F414" s="58">
        <v>0</v>
      </c>
      <c r="G414" s="59"/>
      <c r="H414" s="17"/>
      <c r="I414" s="8">
        <f t="shared" si="63"/>
        <v>0</v>
      </c>
      <c r="J414" s="8">
        <v>138</v>
      </c>
      <c r="K414" s="14">
        <f t="shared" si="64"/>
        <v>0</v>
      </c>
      <c r="M414" s="15">
        <f t="shared" si="50"/>
        <v>3</v>
      </c>
      <c r="N414" s="15">
        <f t="shared" si="51"/>
        <v>-1</v>
      </c>
    </row>
    <row r="415" spans="1:14" ht="14.25">
      <c r="A415" s="8">
        <v>35</v>
      </c>
      <c r="B415" s="67" t="s">
        <v>389</v>
      </c>
      <c r="C415" s="60" t="s">
        <v>232</v>
      </c>
      <c r="D415" s="8" t="s">
        <v>385</v>
      </c>
      <c r="E415" s="60">
        <v>40.5</v>
      </c>
      <c r="F415" s="61"/>
      <c r="G415" s="61"/>
      <c r="H415" s="17"/>
      <c r="I415" s="8">
        <f t="shared" si="63"/>
        <v>40.5</v>
      </c>
      <c r="J415" s="8">
        <v>138</v>
      </c>
      <c r="K415" s="14">
        <f t="shared" si="64"/>
        <v>0.29347826086956524</v>
      </c>
      <c r="M415" s="15">
        <f t="shared" si="50"/>
        <v>3</v>
      </c>
      <c r="N415" s="15">
        <f t="shared" si="51"/>
        <v>-1</v>
      </c>
    </row>
    <row r="416" spans="1:14" ht="14.25">
      <c r="A416" s="8">
        <v>36</v>
      </c>
      <c r="B416" s="67" t="s">
        <v>390</v>
      </c>
      <c r="C416" s="58" t="s">
        <v>135</v>
      </c>
      <c r="D416" s="8" t="s">
        <v>385</v>
      </c>
      <c r="E416" s="58">
        <v>109.5</v>
      </c>
      <c r="F416" s="59"/>
      <c r="G416" s="59"/>
      <c r="H416" s="17"/>
      <c r="I416" s="8">
        <f t="shared" si="63"/>
        <v>109.5</v>
      </c>
      <c r="J416" s="8">
        <v>138</v>
      </c>
      <c r="K416" s="14">
        <f t="shared" si="64"/>
        <v>0.79347826086956519</v>
      </c>
      <c r="M416" s="15">
        <f t="shared" si="50"/>
        <v>3</v>
      </c>
      <c r="N416" s="15">
        <f t="shared" si="51"/>
        <v>-1</v>
      </c>
    </row>
    <row r="417" spans="1:14" ht="14.25">
      <c r="A417" s="8">
        <v>37</v>
      </c>
      <c r="B417" s="67" t="s">
        <v>52</v>
      </c>
      <c r="C417" s="60" t="s">
        <v>139</v>
      </c>
      <c r="D417" s="8" t="s">
        <v>385</v>
      </c>
      <c r="E417" s="60">
        <v>66.5</v>
      </c>
      <c r="F417" s="61"/>
      <c r="G417" s="61"/>
      <c r="H417" s="17"/>
      <c r="I417" s="8">
        <f t="shared" si="63"/>
        <v>66.5</v>
      </c>
      <c r="J417" s="8">
        <v>138</v>
      </c>
      <c r="K417" s="14">
        <f t="shared" si="64"/>
        <v>0.48188405797101447</v>
      </c>
      <c r="M417" s="15">
        <f t="shared" si="50"/>
        <v>3</v>
      </c>
      <c r="N417" s="15">
        <f t="shared" si="51"/>
        <v>-1</v>
      </c>
    </row>
    <row r="418" spans="1:14" ht="14.25">
      <c r="A418" s="8">
        <v>38</v>
      </c>
      <c r="B418" s="67" t="s">
        <v>391</v>
      </c>
      <c r="C418" s="58" t="s">
        <v>141</v>
      </c>
      <c r="D418" s="8" t="s">
        <v>385</v>
      </c>
      <c r="E418" s="58">
        <v>81.5</v>
      </c>
      <c r="F418" s="59"/>
      <c r="G418" s="59"/>
      <c r="H418" s="17"/>
      <c r="I418" s="8">
        <f t="shared" si="63"/>
        <v>81.5</v>
      </c>
      <c r="J418" s="8">
        <v>138</v>
      </c>
      <c r="K418" s="14">
        <f t="shared" si="64"/>
        <v>0.59057971014492749</v>
      </c>
      <c r="M418" s="15">
        <f t="shared" si="50"/>
        <v>3</v>
      </c>
      <c r="N418" s="15">
        <f t="shared" si="51"/>
        <v>-1</v>
      </c>
    </row>
    <row r="419" spans="1:14" ht="14.25">
      <c r="A419" s="8">
        <v>39</v>
      </c>
      <c r="B419" s="67" t="s">
        <v>89</v>
      </c>
      <c r="C419" s="60" t="s">
        <v>232</v>
      </c>
      <c r="D419" s="8" t="s">
        <v>385</v>
      </c>
      <c r="E419" s="60"/>
      <c r="F419" s="8">
        <v>0</v>
      </c>
      <c r="G419" s="17"/>
      <c r="H419" s="17"/>
      <c r="I419" s="8">
        <f t="shared" si="63"/>
        <v>0</v>
      </c>
      <c r="J419" s="8">
        <v>138</v>
      </c>
      <c r="K419" s="14">
        <f t="shared" si="64"/>
        <v>0</v>
      </c>
      <c r="M419" s="15">
        <f t="shared" si="50"/>
        <v>3</v>
      </c>
      <c r="N419" s="15">
        <f t="shared" si="51"/>
        <v>-1</v>
      </c>
    </row>
    <row r="420" spans="1:14" ht="12.75">
      <c r="I420" s="8"/>
      <c r="K420" s="14"/>
      <c r="M420" s="15">
        <f t="shared" si="50"/>
        <v>4</v>
      </c>
      <c r="N420" s="15">
        <f t="shared" si="51"/>
        <v>0</v>
      </c>
    </row>
    <row r="421" spans="1:14" ht="14.25">
      <c r="A421" s="17"/>
      <c r="B421" s="58" t="s">
        <v>392</v>
      </c>
      <c r="C421" s="58" t="s">
        <v>141</v>
      </c>
      <c r="D421" s="8" t="s">
        <v>393</v>
      </c>
      <c r="E421" s="58">
        <v>57</v>
      </c>
      <c r="F421" s="59"/>
      <c r="G421" s="59"/>
      <c r="H421" s="17"/>
      <c r="I421" s="8">
        <f t="shared" ref="I421:I424" si="65">(E421+F421+G421+H421)/N421*-1</f>
        <v>57</v>
      </c>
      <c r="J421" s="8">
        <v>100</v>
      </c>
      <c r="K421" s="14">
        <f t="shared" ref="K421:K424" si="66">I421*100%/J421</f>
        <v>0.56999999999999995</v>
      </c>
      <c r="M421" s="15">
        <f t="shared" si="50"/>
        <v>3</v>
      </c>
      <c r="N421" s="15">
        <f t="shared" si="51"/>
        <v>-1</v>
      </c>
    </row>
    <row r="422" spans="1:14" ht="14.25">
      <c r="A422" s="17"/>
      <c r="B422" s="60" t="s">
        <v>17</v>
      </c>
      <c r="C422" s="60" t="s">
        <v>140</v>
      </c>
      <c r="D422" s="8" t="s">
        <v>393</v>
      </c>
      <c r="E422" s="60">
        <v>48</v>
      </c>
      <c r="F422" s="61"/>
      <c r="G422" s="61"/>
      <c r="H422" s="17"/>
      <c r="I422" s="8">
        <f t="shared" si="65"/>
        <v>48</v>
      </c>
      <c r="J422" s="8">
        <v>100</v>
      </c>
      <c r="K422" s="14">
        <f t="shared" si="66"/>
        <v>0.48</v>
      </c>
      <c r="M422" s="15">
        <f t="shared" si="50"/>
        <v>3</v>
      </c>
      <c r="N422" s="15">
        <f t="shared" si="51"/>
        <v>-1</v>
      </c>
    </row>
    <row r="423" spans="1:14" ht="14.25">
      <c r="A423" s="17"/>
      <c r="B423" s="58" t="s">
        <v>254</v>
      </c>
      <c r="C423" s="58" t="s">
        <v>232</v>
      </c>
      <c r="D423" s="8" t="s">
        <v>393</v>
      </c>
      <c r="E423" s="58">
        <v>68</v>
      </c>
      <c r="F423" s="59"/>
      <c r="G423" s="59"/>
      <c r="H423" s="17"/>
      <c r="I423" s="8">
        <f t="shared" si="65"/>
        <v>68</v>
      </c>
      <c r="J423" s="8">
        <v>100</v>
      </c>
      <c r="K423" s="14">
        <f t="shared" si="66"/>
        <v>0.68</v>
      </c>
      <c r="M423" s="15">
        <f t="shared" si="50"/>
        <v>3</v>
      </c>
      <c r="N423" s="15">
        <f t="shared" si="51"/>
        <v>-1</v>
      </c>
    </row>
    <row r="424" spans="1:14" ht="14.25">
      <c r="A424" s="17"/>
      <c r="B424" s="60" t="s">
        <v>193</v>
      </c>
      <c r="C424" s="60" t="s">
        <v>141</v>
      </c>
      <c r="D424" s="8" t="s">
        <v>393</v>
      </c>
      <c r="E424" s="60">
        <v>49</v>
      </c>
      <c r="F424" s="17"/>
      <c r="G424" s="17"/>
      <c r="H424" s="17"/>
      <c r="I424" s="8">
        <f t="shared" si="65"/>
        <v>49</v>
      </c>
      <c r="J424" s="8">
        <v>100</v>
      </c>
      <c r="K424" s="14">
        <f t="shared" si="66"/>
        <v>0.49</v>
      </c>
      <c r="M424" s="15">
        <f t="shared" si="50"/>
        <v>3</v>
      </c>
      <c r="N424" s="15">
        <f t="shared" si="51"/>
        <v>-1</v>
      </c>
    </row>
    <row r="425" spans="1:14" ht="14.25"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M425" s="15">
        <f t="shared" si="50"/>
        <v>4</v>
      </c>
      <c r="N425" s="15">
        <f t="shared" si="51"/>
        <v>0</v>
      </c>
    </row>
    <row r="426" spans="1:14" ht="14.25">
      <c r="A426" s="8">
        <v>1</v>
      </c>
      <c r="B426" s="69" t="s">
        <v>258</v>
      </c>
      <c r="C426" s="34" t="s">
        <v>232</v>
      </c>
      <c r="D426" s="70" t="s">
        <v>394</v>
      </c>
      <c r="E426" s="58">
        <v>4</v>
      </c>
      <c r="F426" s="59"/>
      <c r="G426" s="59"/>
      <c r="H426" s="17"/>
      <c r="I426" s="8">
        <f t="shared" ref="I426:I454" si="67">(E426+F426+G426+H426)/N426*-1</f>
        <v>4</v>
      </c>
      <c r="J426" s="8">
        <v>40</v>
      </c>
      <c r="K426" s="14">
        <f t="shared" ref="K426:K454" si="68">I426*100%/J426</f>
        <v>0.1</v>
      </c>
      <c r="M426" s="15">
        <f t="shared" si="50"/>
        <v>3</v>
      </c>
      <c r="N426" s="15">
        <f t="shared" si="51"/>
        <v>-1</v>
      </c>
    </row>
    <row r="427" spans="1:14" ht="14.25">
      <c r="A427" s="8">
        <v>2</v>
      </c>
      <c r="B427" s="69" t="s">
        <v>266</v>
      </c>
      <c r="C427" s="34" t="s">
        <v>140</v>
      </c>
      <c r="D427" s="70" t="s">
        <v>394</v>
      </c>
      <c r="E427" s="60">
        <v>10</v>
      </c>
      <c r="F427" s="61"/>
      <c r="G427" s="61"/>
      <c r="H427" s="17"/>
      <c r="I427" s="8">
        <f t="shared" si="67"/>
        <v>10</v>
      </c>
      <c r="J427" s="8">
        <v>40</v>
      </c>
      <c r="K427" s="14">
        <f t="shared" si="68"/>
        <v>0.25</v>
      </c>
      <c r="M427" s="15">
        <f t="shared" si="50"/>
        <v>3</v>
      </c>
      <c r="N427" s="15">
        <f t="shared" si="51"/>
        <v>-1</v>
      </c>
    </row>
    <row r="428" spans="1:14" ht="14.25">
      <c r="A428" s="8">
        <v>3</v>
      </c>
      <c r="B428" s="69" t="s">
        <v>99</v>
      </c>
      <c r="C428" s="34" t="s">
        <v>141</v>
      </c>
      <c r="D428" s="70" t="s">
        <v>394</v>
      </c>
      <c r="E428" s="58">
        <v>30</v>
      </c>
      <c r="F428" s="59"/>
      <c r="G428" s="59"/>
      <c r="H428" s="17"/>
      <c r="I428" s="8">
        <f t="shared" si="67"/>
        <v>30</v>
      </c>
      <c r="J428" s="8">
        <v>40</v>
      </c>
      <c r="K428" s="14">
        <f t="shared" si="68"/>
        <v>0.75</v>
      </c>
      <c r="M428" s="15">
        <f t="shared" si="50"/>
        <v>3</v>
      </c>
      <c r="N428" s="15">
        <f t="shared" si="51"/>
        <v>-1</v>
      </c>
    </row>
    <row r="429" spans="1:14" ht="14.25">
      <c r="A429" s="8">
        <v>4</v>
      </c>
      <c r="B429" s="69" t="s">
        <v>296</v>
      </c>
      <c r="C429" s="34" t="s">
        <v>232</v>
      </c>
      <c r="D429" s="70" t="s">
        <v>394</v>
      </c>
      <c r="E429" s="60">
        <v>10</v>
      </c>
      <c r="F429" s="61"/>
      <c r="G429" s="61"/>
      <c r="H429" s="17"/>
      <c r="I429" s="8">
        <f t="shared" si="67"/>
        <v>10</v>
      </c>
      <c r="J429" s="8">
        <v>40</v>
      </c>
      <c r="K429" s="14">
        <f t="shared" si="68"/>
        <v>0.25</v>
      </c>
      <c r="M429" s="15">
        <f t="shared" si="50"/>
        <v>3</v>
      </c>
      <c r="N429" s="15">
        <f t="shared" si="51"/>
        <v>-1</v>
      </c>
    </row>
    <row r="430" spans="1:14" ht="14.25">
      <c r="A430" s="8">
        <v>5</v>
      </c>
      <c r="B430" s="69" t="s">
        <v>96</v>
      </c>
      <c r="C430" s="34" t="s">
        <v>141</v>
      </c>
      <c r="D430" s="70" t="s">
        <v>394</v>
      </c>
      <c r="E430" s="58">
        <v>22</v>
      </c>
      <c r="F430" s="59"/>
      <c r="G430" s="59"/>
      <c r="H430" s="17"/>
      <c r="I430" s="8">
        <f t="shared" si="67"/>
        <v>22</v>
      </c>
      <c r="J430" s="8">
        <v>40</v>
      </c>
      <c r="K430" s="14">
        <f t="shared" si="68"/>
        <v>0.55000000000000004</v>
      </c>
      <c r="M430" s="15">
        <f t="shared" si="50"/>
        <v>3</v>
      </c>
      <c r="N430" s="15">
        <f t="shared" si="51"/>
        <v>-1</v>
      </c>
    </row>
    <row r="431" spans="1:14" ht="14.25">
      <c r="A431" s="8">
        <v>6</v>
      </c>
      <c r="B431" s="69" t="s">
        <v>395</v>
      </c>
      <c r="C431" s="34" t="s">
        <v>232</v>
      </c>
      <c r="D431" s="70" t="s">
        <v>394</v>
      </c>
      <c r="E431" s="60">
        <v>11</v>
      </c>
      <c r="F431" s="61"/>
      <c r="G431" s="61"/>
      <c r="H431" s="17"/>
      <c r="I431" s="8">
        <f t="shared" si="67"/>
        <v>11</v>
      </c>
      <c r="J431" s="8">
        <v>40</v>
      </c>
      <c r="K431" s="14">
        <f t="shared" si="68"/>
        <v>0.27500000000000002</v>
      </c>
      <c r="M431" s="15">
        <f t="shared" si="50"/>
        <v>3</v>
      </c>
      <c r="N431" s="15">
        <f t="shared" si="51"/>
        <v>-1</v>
      </c>
    </row>
    <row r="432" spans="1:14" ht="14.25">
      <c r="A432" s="8">
        <v>7</v>
      </c>
      <c r="B432" s="69" t="s">
        <v>396</v>
      </c>
      <c r="C432" s="34" t="s">
        <v>151</v>
      </c>
      <c r="D432" s="70" t="s">
        <v>394</v>
      </c>
      <c r="E432" s="58">
        <v>3</v>
      </c>
      <c r="F432" s="59"/>
      <c r="G432" s="59"/>
      <c r="H432" s="17"/>
      <c r="I432" s="8">
        <f t="shared" si="67"/>
        <v>3</v>
      </c>
      <c r="J432" s="8">
        <v>40</v>
      </c>
      <c r="K432" s="14">
        <f t="shared" si="68"/>
        <v>7.4999999999999997E-2</v>
      </c>
      <c r="M432" s="15">
        <f t="shared" si="50"/>
        <v>3</v>
      </c>
      <c r="N432" s="15">
        <f t="shared" si="51"/>
        <v>-1</v>
      </c>
    </row>
    <row r="433" spans="1:14" ht="14.25">
      <c r="A433" s="8">
        <v>8</v>
      </c>
      <c r="B433" s="69" t="s">
        <v>397</v>
      </c>
      <c r="C433" s="34" t="s">
        <v>318</v>
      </c>
      <c r="D433" s="70" t="s">
        <v>394</v>
      </c>
      <c r="E433" s="60">
        <v>20</v>
      </c>
      <c r="F433" s="61"/>
      <c r="G433" s="61"/>
      <c r="H433" s="17"/>
      <c r="I433" s="8">
        <f t="shared" si="67"/>
        <v>20</v>
      </c>
      <c r="J433" s="8">
        <v>40</v>
      </c>
      <c r="K433" s="14">
        <f t="shared" si="68"/>
        <v>0.5</v>
      </c>
      <c r="M433" s="15">
        <f t="shared" si="50"/>
        <v>3</v>
      </c>
      <c r="N433" s="15">
        <f t="shared" si="51"/>
        <v>-1</v>
      </c>
    </row>
    <row r="434" spans="1:14" ht="14.25">
      <c r="A434" s="8">
        <v>9</v>
      </c>
      <c r="B434" s="69" t="s">
        <v>269</v>
      </c>
      <c r="C434" s="34" t="s">
        <v>148</v>
      </c>
      <c r="D434" s="70" t="s">
        <v>394</v>
      </c>
      <c r="E434" s="58">
        <v>6</v>
      </c>
      <c r="F434" s="59"/>
      <c r="G434" s="59"/>
      <c r="H434" s="17"/>
      <c r="I434" s="8">
        <f t="shared" si="67"/>
        <v>6</v>
      </c>
      <c r="J434" s="8">
        <v>40</v>
      </c>
      <c r="K434" s="14">
        <f t="shared" si="68"/>
        <v>0.15</v>
      </c>
      <c r="M434" s="15">
        <f t="shared" si="50"/>
        <v>3</v>
      </c>
      <c r="N434" s="15">
        <f t="shared" si="51"/>
        <v>-1</v>
      </c>
    </row>
    <row r="435" spans="1:14" ht="14.25">
      <c r="A435" s="8">
        <v>10</v>
      </c>
      <c r="B435" s="69" t="s">
        <v>130</v>
      </c>
      <c r="C435" s="34" t="s">
        <v>131</v>
      </c>
      <c r="D435" s="70" t="s">
        <v>394</v>
      </c>
      <c r="E435" s="60">
        <v>16</v>
      </c>
      <c r="F435" s="17"/>
      <c r="G435" s="17"/>
      <c r="H435" s="17"/>
      <c r="I435" s="8">
        <f t="shared" si="67"/>
        <v>16</v>
      </c>
      <c r="J435" s="8">
        <v>40</v>
      </c>
      <c r="K435" s="14">
        <f t="shared" si="68"/>
        <v>0.4</v>
      </c>
      <c r="M435" s="15">
        <f t="shared" si="50"/>
        <v>3</v>
      </c>
      <c r="N435" s="15">
        <f t="shared" si="51"/>
        <v>-1</v>
      </c>
    </row>
    <row r="436" spans="1:14" ht="14.25">
      <c r="A436" s="8">
        <v>11</v>
      </c>
      <c r="B436" s="71" t="s">
        <v>398</v>
      </c>
      <c r="C436" s="34" t="s">
        <v>399</v>
      </c>
      <c r="D436" s="70" t="s">
        <v>394</v>
      </c>
      <c r="E436" s="60">
        <v>24</v>
      </c>
      <c r="F436" s="17"/>
      <c r="G436" s="17"/>
      <c r="H436" s="17"/>
      <c r="I436" s="8">
        <f t="shared" si="67"/>
        <v>24</v>
      </c>
      <c r="J436" s="8">
        <v>40</v>
      </c>
      <c r="K436" s="14">
        <f t="shared" si="68"/>
        <v>0.6</v>
      </c>
      <c r="M436" s="15">
        <f t="shared" si="50"/>
        <v>3</v>
      </c>
      <c r="N436" s="15">
        <f t="shared" si="51"/>
        <v>-1</v>
      </c>
    </row>
    <row r="437" spans="1:14" ht="14.25">
      <c r="A437" s="8">
        <v>12</v>
      </c>
      <c r="B437" s="71" t="s">
        <v>105</v>
      </c>
      <c r="C437" s="34" t="s">
        <v>194</v>
      </c>
      <c r="D437" s="70" t="s">
        <v>394</v>
      </c>
      <c r="E437" s="60"/>
      <c r="F437" s="8">
        <v>0</v>
      </c>
      <c r="G437" s="17"/>
      <c r="H437" s="17"/>
      <c r="I437" s="8">
        <f t="shared" si="67"/>
        <v>0</v>
      </c>
      <c r="J437" s="8">
        <v>40</v>
      </c>
      <c r="K437" s="14">
        <f t="shared" si="68"/>
        <v>0</v>
      </c>
      <c r="M437" s="15">
        <f t="shared" si="50"/>
        <v>3</v>
      </c>
      <c r="N437" s="15">
        <f t="shared" si="51"/>
        <v>-1</v>
      </c>
    </row>
    <row r="438" spans="1:14" ht="14.25">
      <c r="A438" s="8">
        <v>13</v>
      </c>
      <c r="B438" s="69" t="s">
        <v>112</v>
      </c>
      <c r="C438" s="34" t="s">
        <v>141</v>
      </c>
      <c r="D438" s="70" t="s">
        <v>400</v>
      </c>
      <c r="E438" s="58">
        <v>0</v>
      </c>
      <c r="F438" s="59"/>
      <c r="G438" s="59"/>
      <c r="H438" s="17"/>
      <c r="I438" s="8">
        <f t="shared" si="67"/>
        <v>0</v>
      </c>
      <c r="J438" s="8">
        <v>40</v>
      </c>
      <c r="K438" s="14">
        <f t="shared" si="68"/>
        <v>0</v>
      </c>
      <c r="M438" s="15">
        <f t="shared" si="50"/>
        <v>3</v>
      </c>
      <c r="N438" s="15">
        <f t="shared" si="51"/>
        <v>-1</v>
      </c>
    </row>
    <row r="439" spans="1:14" ht="14.25">
      <c r="A439" s="8">
        <v>14</v>
      </c>
      <c r="B439" s="69" t="s">
        <v>401</v>
      </c>
      <c r="C439" s="34" t="s">
        <v>140</v>
      </c>
      <c r="D439" s="70" t="s">
        <v>400</v>
      </c>
      <c r="E439" s="60">
        <v>0</v>
      </c>
      <c r="F439" s="61"/>
      <c r="G439" s="61"/>
      <c r="H439" s="17"/>
      <c r="I439" s="8">
        <f t="shared" si="67"/>
        <v>0</v>
      </c>
      <c r="J439" s="8">
        <v>40</v>
      </c>
      <c r="K439" s="14">
        <f t="shared" si="68"/>
        <v>0</v>
      </c>
      <c r="M439" s="15">
        <f t="shared" si="50"/>
        <v>3</v>
      </c>
      <c r="N439" s="15">
        <f t="shared" si="51"/>
        <v>-1</v>
      </c>
    </row>
    <row r="440" spans="1:14" ht="14.25">
      <c r="A440" s="8">
        <v>15</v>
      </c>
      <c r="B440" s="69" t="s">
        <v>321</v>
      </c>
      <c r="C440" s="34" t="s">
        <v>141</v>
      </c>
      <c r="D440" s="70" t="s">
        <v>400</v>
      </c>
      <c r="E440" s="58">
        <v>0</v>
      </c>
      <c r="F440" s="59"/>
      <c r="G440" s="59"/>
      <c r="H440" s="17"/>
      <c r="I440" s="8">
        <f t="shared" si="67"/>
        <v>0</v>
      </c>
      <c r="J440" s="8">
        <v>40</v>
      </c>
      <c r="K440" s="14">
        <f t="shared" si="68"/>
        <v>0</v>
      </c>
      <c r="M440" s="15">
        <f t="shared" si="50"/>
        <v>3</v>
      </c>
      <c r="N440" s="15">
        <f t="shared" si="51"/>
        <v>-1</v>
      </c>
    </row>
    <row r="441" spans="1:14" ht="14.25">
      <c r="A441" s="8">
        <v>16</v>
      </c>
      <c r="B441" s="69" t="s">
        <v>106</v>
      </c>
      <c r="C441" s="34" t="s">
        <v>148</v>
      </c>
      <c r="D441" s="70" t="s">
        <v>400</v>
      </c>
      <c r="E441" s="60">
        <v>4</v>
      </c>
      <c r="F441" s="61"/>
      <c r="G441" s="61"/>
      <c r="H441" s="17"/>
      <c r="I441" s="8">
        <f t="shared" si="67"/>
        <v>4</v>
      </c>
      <c r="J441" s="8">
        <v>40</v>
      </c>
      <c r="K441" s="14">
        <f t="shared" si="68"/>
        <v>0.1</v>
      </c>
      <c r="M441" s="15">
        <f t="shared" si="50"/>
        <v>3</v>
      </c>
      <c r="N441" s="15">
        <f t="shared" si="51"/>
        <v>-1</v>
      </c>
    </row>
    <row r="442" spans="1:14" ht="14.25">
      <c r="A442" s="8">
        <v>17</v>
      </c>
      <c r="B442" s="69" t="s">
        <v>402</v>
      </c>
      <c r="C442" s="34" t="s">
        <v>166</v>
      </c>
      <c r="D442" s="70" t="s">
        <v>400</v>
      </c>
      <c r="E442" s="58">
        <v>4</v>
      </c>
      <c r="F442" s="59"/>
      <c r="G442" s="59"/>
      <c r="H442" s="17"/>
      <c r="I442" s="8">
        <f t="shared" si="67"/>
        <v>4</v>
      </c>
      <c r="J442" s="8">
        <v>40</v>
      </c>
      <c r="K442" s="14">
        <f t="shared" si="68"/>
        <v>0.1</v>
      </c>
      <c r="M442" s="15">
        <f t="shared" si="50"/>
        <v>3</v>
      </c>
      <c r="N442" s="15">
        <f t="shared" si="51"/>
        <v>-1</v>
      </c>
    </row>
    <row r="443" spans="1:14" ht="14.25">
      <c r="A443" s="8">
        <v>18</v>
      </c>
      <c r="B443" s="69" t="s">
        <v>403</v>
      </c>
      <c r="C443" s="34" t="s">
        <v>151</v>
      </c>
      <c r="D443" s="70" t="s">
        <v>400</v>
      </c>
      <c r="E443" s="72">
        <v>1</v>
      </c>
      <c r="F443" s="73"/>
      <c r="G443" s="73"/>
      <c r="H443" s="17"/>
      <c r="I443" s="8">
        <f t="shared" si="67"/>
        <v>1</v>
      </c>
      <c r="J443" s="8">
        <v>40</v>
      </c>
      <c r="K443" s="14">
        <f t="shared" si="68"/>
        <v>2.5000000000000001E-2</v>
      </c>
      <c r="M443" s="15">
        <f t="shared" si="50"/>
        <v>3</v>
      </c>
      <c r="N443" s="15">
        <f t="shared" si="51"/>
        <v>-1</v>
      </c>
    </row>
    <row r="444" spans="1:14" ht="14.25">
      <c r="A444" s="8">
        <v>19</v>
      </c>
      <c r="B444" s="69" t="s">
        <v>271</v>
      </c>
      <c r="C444" s="34" t="s">
        <v>148</v>
      </c>
      <c r="D444" s="70" t="s">
        <v>400</v>
      </c>
      <c r="E444" s="58">
        <v>4</v>
      </c>
      <c r="F444" s="17"/>
      <c r="G444" s="17"/>
      <c r="H444" s="17"/>
      <c r="I444" s="8">
        <f t="shared" si="67"/>
        <v>4</v>
      </c>
      <c r="J444" s="8">
        <v>40</v>
      </c>
      <c r="K444" s="14">
        <f t="shared" si="68"/>
        <v>0.1</v>
      </c>
      <c r="M444" s="15">
        <f t="shared" si="50"/>
        <v>3</v>
      </c>
      <c r="N444" s="15">
        <f t="shared" si="51"/>
        <v>-1</v>
      </c>
    </row>
    <row r="445" spans="1:14" ht="14.25">
      <c r="A445" s="8">
        <v>20</v>
      </c>
      <c r="B445" s="69" t="s">
        <v>229</v>
      </c>
      <c r="C445" s="34" t="s">
        <v>151</v>
      </c>
      <c r="D445" s="70" t="s">
        <v>404</v>
      </c>
      <c r="E445" s="58">
        <v>2</v>
      </c>
      <c r="F445" s="59"/>
      <c r="G445" s="59"/>
      <c r="H445" s="17"/>
      <c r="I445" s="8">
        <f t="shared" si="67"/>
        <v>2</v>
      </c>
      <c r="J445" s="8">
        <v>50</v>
      </c>
      <c r="K445" s="14">
        <f t="shared" si="68"/>
        <v>0.04</v>
      </c>
      <c r="M445" s="15">
        <f t="shared" si="50"/>
        <v>3</v>
      </c>
      <c r="N445" s="15">
        <f t="shared" si="51"/>
        <v>-1</v>
      </c>
    </row>
    <row r="446" spans="1:14" ht="14.25">
      <c r="A446" s="8">
        <v>21</v>
      </c>
      <c r="B446" s="69" t="s">
        <v>304</v>
      </c>
      <c r="C446" s="34" t="s">
        <v>140</v>
      </c>
      <c r="D446" s="70" t="s">
        <v>404</v>
      </c>
      <c r="E446" s="60"/>
      <c r="F446" s="60">
        <v>0</v>
      </c>
      <c r="G446" s="61"/>
      <c r="H446" s="17"/>
      <c r="I446" s="8">
        <f t="shared" si="67"/>
        <v>0</v>
      </c>
      <c r="J446" s="8">
        <v>50</v>
      </c>
      <c r="K446" s="14">
        <f t="shared" si="68"/>
        <v>0</v>
      </c>
      <c r="M446" s="15">
        <f t="shared" si="50"/>
        <v>3</v>
      </c>
      <c r="N446" s="15">
        <f t="shared" si="51"/>
        <v>-1</v>
      </c>
    </row>
    <row r="447" spans="1:14" ht="14.25">
      <c r="A447" s="8">
        <v>22</v>
      </c>
      <c r="B447" s="69" t="s">
        <v>405</v>
      </c>
      <c r="C447" s="34" t="s">
        <v>318</v>
      </c>
      <c r="D447" s="70" t="s">
        <v>404</v>
      </c>
      <c r="E447" s="58">
        <v>5</v>
      </c>
      <c r="F447" s="59"/>
      <c r="G447" s="59"/>
      <c r="H447" s="17"/>
      <c r="I447" s="8">
        <f t="shared" si="67"/>
        <v>5</v>
      </c>
      <c r="J447" s="8">
        <v>50</v>
      </c>
      <c r="K447" s="14">
        <f t="shared" si="68"/>
        <v>0.1</v>
      </c>
      <c r="M447" s="15">
        <f t="shared" si="50"/>
        <v>3</v>
      </c>
      <c r="N447" s="15">
        <f t="shared" si="51"/>
        <v>-1</v>
      </c>
    </row>
    <row r="448" spans="1:14" ht="14.25">
      <c r="A448" s="8">
        <v>23</v>
      </c>
      <c r="B448" s="69" t="s">
        <v>325</v>
      </c>
      <c r="C448" s="34" t="s">
        <v>131</v>
      </c>
      <c r="D448" s="70" t="s">
        <v>404</v>
      </c>
      <c r="E448" s="60"/>
      <c r="F448" s="60">
        <v>0</v>
      </c>
      <c r="G448" s="61"/>
      <c r="H448" s="17"/>
      <c r="I448" s="8">
        <f t="shared" si="67"/>
        <v>0</v>
      </c>
      <c r="J448" s="8">
        <v>50</v>
      </c>
      <c r="K448" s="14">
        <f t="shared" si="68"/>
        <v>0</v>
      </c>
      <c r="M448" s="15">
        <f t="shared" si="50"/>
        <v>3</v>
      </c>
      <c r="N448" s="15">
        <f t="shared" si="51"/>
        <v>-1</v>
      </c>
    </row>
    <row r="449" spans="1:14" ht="14.25">
      <c r="A449" s="8">
        <v>24</v>
      </c>
      <c r="B449" s="69" t="s">
        <v>406</v>
      </c>
      <c r="C449" s="34" t="s">
        <v>141</v>
      </c>
      <c r="D449" s="70" t="s">
        <v>404</v>
      </c>
      <c r="E449" s="58">
        <v>10</v>
      </c>
      <c r="F449" s="59"/>
      <c r="G449" s="59"/>
      <c r="H449" s="17"/>
      <c r="I449" s="8">
        <f t="shared" si="67"/>
        <v>10</v>
      </c>
      <c r="J449" s="8">
        <v>50</v>
      </c>
      <c r="K449" s="14">
        <f t="shared" si="68"/>
        <v>0.2</v>
      </c>
      <c r="M449" s="15">
        <f t="shared" si="50"/>
        <v>3</v>
      </c>
      <c r="N449" s="15">
        <f t="shared" si="51"/>
        <v>-1</v>
      </c>
    </row>
    <row r="450" spans="1:14" ht="14.25">
      <c r="A450" s="8">
        <v>25</v>
      </c>
      <c r="B450" s="69" t="s">
        <v>167</v>
      </c>
      <c r="C450" s="34" t="s">
        <v>215</v>
      </c>
      <c r="D450" s="70" t="s">
        <v>404</v>
      </c>
      <c r="E450" s="60"/>
      <c r="F450" s="60">
        <v>0</v>
      </c>
      <c r="G450" s="61"/>
      <c r="H450" s="17"/>
      <c r="I450" s="8">
        <f t="shared" si="67"/>
        <v>0</v>
      </c>
      <c r="J450" s="8">
        <v>50</v>
      </c>
      <c r="K450" s="14">
        <f t="shared" si="68"/>
        <v>0</v>
      </c>
      <c r="M450" s="15">
        <f t="shared" si="50"/>
        <v>3</v>
      </c>
      <c r="N450" s="15">
        <f t="shared" si="51"/>
        <v>-1</v>
      </c>
    </row>
    <row r="451" spans="1:14" ht="14.25">
      <c r="A451" s="8">
        <v>26</v>
      </c>
      <c r="B451" s="69" t="s">
        <v>276</v>
      </c>
      <c r="C451" s="34" t="s">
        <v>232</v>
      </c>
      <c r="D451" s="70" t="s">
        <v>404</v>
      </c>
      <c r="E451" s="58">
        <v>8</v>
      </c>
      <c r="F451" s="59"/>
      <c r="G451" s="59"/>
      <c r="H451" s="17"/>
      <c r="I451" s="8">
        <f t="shared" si="67"/>
        <v>8</v>
      </c>
      <c r="J451" s="8">
        <v>50</v>
      </c>
      <c r="K451" s="14">
        <f t="shared" si="68"/>
        <v>0.16</v>
      </c>
      <c r="M451" s="15">
        <f t="shared" si="50"/>
        <v>3</v>
      </c>
      <c r="N451" s="15">
        <f t="shared" si="51"/>
        <v>-1</v>
      </c>
    </row>
    <row r="452" spans="1:14" ht="14.25">
      <c r="A452" s="8">
        <v>27</v>
      </c>
      <c r="B452" s="69" t="s">
        <v>76</v>
      </c>
      <c r="C452" s="34" t="s">
        <v>151</v>
      </c>
      <c r="D452" s="70" t="s">
        <v>404</v>
      </c>
      <c r="E452" s="60">
        <v>2</v>
      </c>
      <c r="F452" s="61"/>
      <c r="G452" s="61"/>
      <c r="H452" s="17"/>
      <c r="I452" s="8">
        <f t="shared" si="67"/>
        <v>2</v>
      </c>
      <c r="J452" s="8">
        <v>50</v>
      </c>
      <c r="K452" s="14">
        <f t="shared" si="68"/>
        <v>0.04</v>
      </c>
      <c r="M452" s="15">
        <f t="shared" si="50"/>
        <v>3</v>
      </c>
      <c r="N452" s="15">
        <f t="shared" si="51"/>
        <v>-1</v>
      </c>
    </row>
    <row r="453" spans="1:14" ht="14.25">
      <c r="A453" s="8">
        <v>28</v>
      </c>
      <c r="B453" s="69" t="s">
        <v>407</v>
      </c>
      <c r="C453" s="34" t="s">
        <v>143</v>
      </c>
      <c r="D453" s="70" t="s">
        <v>404</v>
      </c>
      <c r="E453" s="58">
        <v>19</v>
      </c>
      <c r="F453" s="59"/>
      <c r="G453" s="59"/>
      <c r="H453" s="17"/>
      <c r="I453" s="8">
        <f t="shared" si="67"/>
        <v>19</v>
      </c>
      <c r="J453" s="8">
        <v>50</v>
      </c>
      <c r="K453" s="14">
        <f t="shared" si="68"/>
        <v>0.38</v>
      </c>
      <c r="M453" s="15">
        <f t="shared" si="50"/>
        <v>3</v>
      </c>
      <c r="N453" s="15">
        <f t="shared" si="51"/>
        <v>-1</v>
      </c>
    </row>
    <row r="454" spans="1:14" ht="14.25">
      <c r="A454" s="8">
        <v>29</v>
      </c>
      <c r="B454" s="69" t="s">
        <v>230</v>
      </c>
      <c r="C454" s="34" t="s">
        <v>151</v>
      </c>
      <c r="D454" s="70" t="s">
        <v>404</v>
      </c>
      <c r="E454" s="60"/>
      <c r="F454" s="8">
        <v>0</v>
      </c>
      <c r="G454" s="17"/>
      <c r="H454" s="17"/>
      <c r="I454" s="8">
        <f t="shared" si="67"/>
        <v>0</v>
      </c>
      <c r="J454" s="8">
        <v>50</v>
      </c>
      <c r="K454" s="14">
        <f t="shared" si="68"/>
        <v>0</v>
      </c>
      <c r="M454" s="15">
        <f t="shared" si="50"/>
        <v>3</v>
      </c>
      <c r="N454" s="15">
        <f t="shared" si="51"/>
        <v>-1</v>
      </c>
    </row>
    <row r="455" spans="1:14" ht="14.25">
      <c r="A455" s="8">
        <v>30</v>
      </c>
      <c r="B455" s="69" t="s">
        <v>408</v>
      </c>
      <c r="C455" s="34" t="s">
        <v>143</v>
      </c>
      <c r="D455" s="70" t="s">
        <v>404</v>
      </c>
      <c r="E455" s="58">
        <v>17</v>
      </c>
      <c r="F455" s="59"/>
      <c r="G455" s="59"/>
      <c r="H455" s="17"/>
      <c r="I455" s="8"/>
      <c r="J455" s="8"/>
      <c r="K455" s="14"/>
    </row>
    <row r="456" spans="1:14" ht="14.25">
      <c r="A456" s="8">
        <v>31</v>
      </c>
      <c r="B456" s="69" t="s">
        <v>409</v>
      </c>
      <c r="C456" s="34" t="s">
        <v>143</v>
      </c>
      <c r="D456" s="70" t="s">
        <v>410</v>
      </c>
      <c r="E456" s="58">
        <v>1</v>
      </c>
      <c r="F456" s="59"/>
      <c r="G456" s="59"/>
      <c r="H456" s="17"/>
      <c r="I456" s="8">
        <f t="shared" ref="I456:I469" si="69">(E456+F456+G456+H456)/N456*-1</f>
        <v>1</v>
      </c>
      <c r="J456" s="8">
        <v>50</v>
      </c>
      <c r="K456" s="14">
        <f t="shared" ref="K456:K469" si="70">I456*100%/J456</f>
        <v>0.02</v>
      </c>
      <c r="M456" s="15">
        <f t="shared" ref="M456:M469" si="71">COUNTBLANK(E456:H456)</f>
        <v>3</v>
      </c>
      <c r="N456" s="15">
        <f t="shared" ref="N456:N469" si="72">M456-4</f>
        <v>-1</v>
      </c>
    </row>
    <row r="457" spans="1:14" ht="14.25">
      <c r="A457" s="8">
        <v>32</v>
      </c>
      <c r="B457" s="69" t="s">
        <v>411</v>
      </c>
      <c r="C457" s="34" t="s">
        <v>131</v>
      </c>
      <c r="D457" s="70" t="s">
        <v>410</v>
      </c>
      <c r="E457" s="60">
        <v>2</v>
      </c>
      <c r="F457" s="61"/>
      <c r="G457" s="61"/>
      <c r="H457" s="17"/>
      <c r="I457" s="8">
        <f t="shared" si="69"/>
        <v>2</v>
      </c>
      <c r="J457" s="8">
        <v>50</v>
      </c>
      <c r="K457" s="14">
        <f t="shared" si="70"/>
        <v>0.04</v>
      </c>
      <c r="M457" s="15">
        <f t="shared" si="71"/>
        <v>3</v>
      </c>
      <c r="N457" s="15">
        <f t="shared" si="72"/>
        <v>-1</v>
      </c>
    </row>
    <row r="458" spans="1:14" ht="14.25">
      <c r="A458" s="8">
        <v>33</v>
      </c>
      <c r="B458" s="69" t="s">
        <v>412</v>
      </c>
      <c r="C458" s="34" t="s">
        <v>143</v>
      </c>
      <c r="D458" s="70" t="s">
        <v>410</v>
      </c>
      <c r="E458" s="58">
        <v>1</v>
      </c>
      <c r="F458" s="59"/>
      <c r="G458" s="59"/>
      <c r="H458" s="17"/>
      <c r="I458" s="8">
        <f t="shared" si="69"/>
        <v>1</v>
      </c>
      <c r="J458" s="8">
        <v>50</v>
      </c>
      <c r="K458" s="14">
        <f t="shared" si="70"/>
        <v>0.02</v>
      </c>
      <c r="M458" s="15">
        <f t="shared" si="71"/>
        <v>3</v>
      </c>
      <c r="N458" s="15">
        <f t="shared" si="72"/>
        <v>-1</v>
      </c>
    </row>
    <row r="459" spans="1:14" ht="14.25">
      <c r="A459" s="8">
        <v>34</v>
      </c>
      <c r="B459" s="69" t="s">
        <v>51</v>
      </c>
      <c r="C459" s="34" t="s">
        <v>232</v>
      </c>
      <c r="D459" s="70" t="s">
        <v>410</v>
      </c>
      <c r="E459" s="60">
        <v>1</v>
      </c>
      <c r="F459" s="61"/>
      <c r="G459" s="61"/>
      <c r="H459" s="17"/>
      <c r="I459" s="8">
        <f t="shared" si="69"/>
        <v>1</v>
      </c>
      <c r="J459" s="8">
        <v>50</v>
      </c>
      <c r="K459" s="14">
        <f t="shared" si="70"/>
        <v>0.02</v>
      </c>
      <c r="M459" s="15">
        <f t="shared" si="71"/>
        <v>3</v>
      </c>
      <c r="N459" s="15">
        <f t="shared" si="72"/>
        <v>-1</v>
      </c>
    </row>
    <row r="460" spans="1:14" ht="14.25">
      <c r="A460" s="8">
        <v>35</v>
      </c>
      <c r="B460" s="69" t="s">
        <v>281</v>
      </c>
      <c r="C460" s="34" t="s">
        <v>148</v>
      </c>
      <c r="D460" s="70" t="s">
        <v>410</v>
      </c>
      <c r="E460" s="58">
        <v>2</v>
      </c>
      <c r="F460" s="59"/>
      <c r="G460" s="59"/>
      <c r="H460" s="17"/>
      <c r="I460" s="8">
        <f t="shared" si="69"/>
        <v>2</v>
      </c>
      <c r="J460" s="8">
        <v>50</v>
      </c>
      <c r="K460" s="14">
        <f t="shared" si="70"/>
        <v>0.04</v>
      </c>
      <c r="M460" s="15">
        <f t="shared" si="71"/>
        <v>3</v>
      </c>
      <c r="N460" s="15">
        <f t="shared" si="72"/>
        <v>-1</v>
      </c>
    </row>
    <row r="461" spans="1:14" ht="14.25">
      <c r="A461" s="8">
        <v>36</v>
      </c>
      <c r="B461" s="69" t="s">
        <v>413</v>
      </c>
      <c r="C461" s="34" t="s">
        <v>232</v>
      </c>
      <c r="D461" s="70" t="s">
        <v>410</v>
      </c>
      <c r="E461" s="60">
        <v>1</v>
      </c>
      <c r="F461" s="61"/>
      <c r="G461" s="61"/>
      <c r="H461" s="17"/>
      <c r="I461" s="8">
        <f t="shared" si="69"/>
        <v>1</v>
      </c>
      <c r="J461" s="8">
        <v>50</v>
      </c>
      <c r="K461" s="14">
        <f t="shared" si="70"/>
        <v>0.02</v>
      </c>
      <c r="M461" s="15">
        <f t="shared" si="71"/>
        <v>3</v>
      </c>
      <c r="N461" s="15">
        <f t="shared" si="72"/>
        <v>-1</v>
      </c>
    </row>
    <row r="462" spans="1:14" ht="14.25">
      <c r="A462" s="8">
        <v>37</v>
      </c>
      <c r="B462" s="69" t="s">
        <v>181</v>
      </c>
      <c r="C462" s="34" t="s">
        <v>141</v>
      </c>
      <c r="D462" s="70" t="s">
        <v>410</v>
      </c>
      <c r="E462" s="58">
        <v>0</v>
      </c>
      <c r="F462" s="59"/>
      <c r="G462" s="59"/>
      <c r="H462" s="17"/>
      <c r="I462" s="8">
        <f t="shared" si="69"/>
        <v>0</v>
      </c>
      <c r="J462" s="8">
        <v>50</v>
      </c>
      <c r="K462" s="14">
        <f t="shared" si="70"/>
        <v>0</v>
      </c>
      <c r="M462" s="15">
        <f t="shared" si="71"/>
        <v>3</v>
      </c>
      <c r="N462" s="15">
        <f t="shared" si="72"/>
        <v>-1</v>
      </c>
    </row>
    <row r="463" spans="1:14" ht="14.25">
      <c r="A463" s="8">
        <v>38</v>
      </c>
      <c r="B463" s="69" t="s">
        <v>123</v>
      </c>
      <c r="C463" s="34" t="s">
        <v>140</v>
      </c>
      <c r="D463" s="70" t="s">
        <v>410</v>
      </c>
      <c r="E463" s="60"/>
      <c r="F463" s="60">
        <v>0</v>
      </c>
      <c r="G463" s="8">
        <v>0</v>
      </c>
      <c r="H463" s="17"/>
      <c r="I463" s="8">
        <f t="shared" si="69"/>
        <v>0</v>
      </c>
      <c r="J463" s="8">
        <v>50</v>
      </c>
      <c r="K463" s="14">
        <f t="shared" si="70"/>
        <v>0</v>
      </c>
      <c r="M463" s="15">
        <f t="shared" si="71"/>
        <v>2</v>
      </c>
      <c r="N463" s="15">
        <f t="shared" si="72"/>
        <v>-2</v>
      </c>
    </row>
    <row r="464" spans="1:14" ht="14.25">
      <c r="A464" s="8">
        <v>39</v>
      </c>
      <c r="B464" s="69" t="s">
        <v>126</v>
      </c>
      <c r="C464" s="34" t="s">
        <v>232</v>
      </c>
      <c r="D464" s="70" t="s">
        <v>414</v>
      </c>
      <c r="E464" s="58"/>
      <c r="F464" s="58">
        <v>0</v>
      </c>
      <c r="G464" s="59"/>
      <c r="H464" s="17"/>
      <c r="I464" s="8">
        <f t="shared" si="69"/>
        <v>0</v>
      </c>
      <c r="J464" s="8">
        <v>50</v>
      </c>
      <c r="K464" s="14">
        <f t="shared" si="70"/>
        <v>0</v>
      </c>
      <c r="M464" s="15">
        <f t="shared" si="71"/>
        <v>3</v>
      </c>
      <c r="N464" s="15">
        <f t="shared" si="72"/>
        <v>-1</v>
      </c>
    </row>
    <row r="465" spans="1:14" ht="14.25">
      <c r="A465" s="8">
        <v>40</v>
      </c>
      <c r="B465" s="69" t="s">
        <v>368</v>
      </c>
      <c r="C465" s="34" t="s">
        <v>143</v>
      </c>
      <c r="D465" s="70" t="s">
        <v>414</v>
      </c>
      <c r="E465" s="60"/>
      <c r="F465" s="60">
        <v>0</v>
      </c>
      <c r="G465" s="61"/>
      <c r="H465" s="17"/>
      <c r="I465" s="8">
        <f t="shared" si="69"/>
        <v>0</v>
      </c>
      <c r="J465" s="8">
        <v>50</v>
      </c>
      <c r="K465" s="14">
        <f t="shared" si="70"/>
        <v>0</v>
      </c>
      <c r="M465" s="15">
        <f t="shared" si="71"/>
        <v>3</v>
      </c>
      <c r="N465" s="15">
        <f t="shared" si="72"/>
        <v>-1</v>
      </c>
    </row>
    <row r="466" spans="1:14" ht="14.25">
      <c r="A466" s="8">
        <v>41</v>
      </c>
      <c r="B466" s="69" t="s">
        <v>336</v>
      </c>
      <c r="C466" s="34" t="s">
        <v>143</v>
      </c>
      <c r="D466" s="70" t="s">
        <v>414</v>
      </c>
      <c r="E466" s="58"/>
      <c r="F466" s="58">
        <v>0</v>
      </c>
      <c r="G466" s="59"/>
      <c r="H466" s="17"/>
      <c r="I466" s="8">
        <f t="shared" si="69"/>
        <v>0</v>
      </c>
      <c r="J466" s="8">
        <v>50</v>
      </c>
      <c r="K466" s="14">
        <f t="shared" si="70"/>
        <v>0</v>
      </c>
      <c r="M466" s="15">
        <f t="shared" si="71"/>
        <v>3</v>
      </c>
      <c r="N466" s="15">
        <f t="shared" si="72"/>
        <v>-1</v>
      </c>
    </row>
    <row r="467" spans="1:14" ht="14.25">
      <c r="A467" s="8">
        <v>42</v>
      </c>
      <c r="B467" s="69" t="s">
        <v>388</v>
      </c>
      <c r="C467" s="34" t="s">
        <v>131</v>
      </c>
      <c r="D467" s="70" t="s">
        <v>414</v>
      </c>
      <c r="E467" s="60">
        <v>2</v>
      </c>
      <c r="F467" s="61"/>
      <c r="G467" s="61"/>
      <c r="H467" s="17"/>
      <c r="I467" s="8">
        <f t="shared" si="69"/>
        <v>2</v>
      </c>
      <c r="J467" s="8">
        <v>50</v>
      </c>
      <c r="K467" s="14">
        <f t="shared" si="70"/>
        <v>0.04</v>
      </c>
      <c r="M467" s="15">
        <f t="shared" si="71"/>
        <v>3</v>
      </c>
      <c r="N467" s="15">
        <f t="shared" si="72"/>
        <v>-1</v>
      </c>
    </row>
    <row r="468" spans="1:14" ht="14.25">
      <c r="A468" s="8">
        <v>44</v>
      </c>
      <c r="B468" s="69" t="s">
        <v>391</v>
      </c>
      <c r="C468" s="34" t="s">
        <v>141</v>
      </c>
      <c r="D468" s="70" t="s">
        <v>414</v>
      </c>
      <c r="E468" s="60">
        <v>0</v>
      </c>
      <c r="F468" s="17"/>
      <c r="G468" s="17"/>
      <c r="H468" s="17"/>
      <c r="I468" s="8">
        <f t="shared" si="69"/>
        <v>0</v>
      </c>
      <c r="J468" s="8">
        <v>50</v>
      </c>
      <c r="K468" s="14">
        <f t="shared" si="70"/>
        <v>0</v>
      </c>
      <c r="M468" s="15">
        <f t="shared" si="71"/>
        <v>3</v>
      </c>
      <c r="N468" s="15">
        <f t="shared" si="72"/>
        <v>-1</v>
      </c>
    </row>
    <row r="469" spans="1:14" ht="14.25">
      <c r="A469" s="8">
        <v>43</v>
      </c>
      <c r="B469" s="69" t="s">
        <v>55</v>
      </c>
      <c r="C469" s="34" t="s">
        <v>215</v>
      </c>
      <c r="D469" s="70" t="s">
        <v>414</v>
      </c>
      <c r="E469" s="58">
        <v>6</v>
      </c>
      <c r="F469" s="59"/>
      <c r="G469" s="59"/>
      <c r="H469" s="17"/>
      <c r="I469" s="8">
        <f t="shared" si="69"/>
        <v>6</v>
      </c>
      <c r="J469" s="8">
        <v>50</v>
      </c>
      <c r="K469" s="14">
        <f t="shared" si="70"/>
        <v>0.12</v>
      </c>
      <c r="M469" s="15">
        <f t="shared" si="71"/>
        <v>3</v>
      </c>
      <c r="N469" s="15">
        <f t="shared" si="72"/>
        <v>-1</v>
      </c>
    </row>
    <row r="470" spans="1:14" ht="14.25">
      <c r="B470" s="74"/>
      <c r="C470" s="74"/>
      <c r="D470" s="74"/>
      <c r="E470" s="74"/>
      <c r="F470" s="74"/>
      <c r="G470" s="74"/>
      <c r="H470" s="74"/>
      <c r="I470" s="74"/>
      <c r="J470" s="74"/>
      <c r="K470" s="74"/>
    </row>
    <row r="471" spans="1:14" ht="14.25">
      <c r="A471" s="12">
        <v>1</v>
      </c>
      <c r="B471" s="74" t="s">
        <v>415</v>
      </c>
      <c r="C471" s="58" t="s">
        <v>148</v>
      </c>
      <c r="D471" s="74" t="s">
        <v>416</v>
      </c>
      <c r="E471" s="58">
        <v>5</v>
      </c>
      <c r="F471" s="59"/>
      <c r="G471" s="58"/>
      <c r="H471" s="17"/>
      <c r="I471" s="8">
        <f t="shared" ref="I471:I493" si="73">(E471+F471+G471+H471)/N471*-1</f>
        <v>5</v>
      </c>
      <c r="J471" s="8">
        <v>15</v>
      </c>
      <c r="K471" s="14">
        <f t="shared" ref="K471:K493" si="74">I471*100%/J471</f>
        <v>0.33333333333333331</v>
      </c>
      <c r="M471" s="15">
        <f t="shared" ref="M471:M493" si="75">COUNTBLANK(E471:H471)</f>
        <v>3</v>
      </c>
      <c r="N471" s="15">
        <f t="shared" ref="N471:N493" si="76">M471-4</f>
        <v>-1</v>
      </c>
    </row>
    <row r="472" spans="1:14" ht="14.25">
      <c r="A472" s="12">
        <v>2</v>
      </c>
      <c r="B472" s="74" t="s">
        <v>262</v>
      </c>
      <c r="C472" s="60" t="s">
        <v>140</v>
      </c>
      <c r="D472" s="74" t="s">
        <v>416</v>
      </c>
      <c r="E472" s="60">
        <v>6</v>
      </c>
      <c r="F472" s="61"/>
      <c r="G472" s="60"/>
      <c r="H472" s="17"/>
      <c r="I472" s="8">
        <f t="shared" si="73"/>
        <v>6</v>
      </c>
      <c r="J472" s="8">
        <v>15</v>
      </c>
      <c r="K472" s="14">
        <f t="shared" si="74"/>
        <v>0.4</v>
      </c>
      <c r="M472" s="15">
        <f t="shared" si="75"/>
        <v>3</v>
      </c>
      <c r="N472" s="15">
        <f t="shared" si="76"/>
        <v>-1</v>
      </c>
    </row>
    <row r="473" spans="1:14" ht="14.25">
      <c r="A473" s="12">
        <v>3</v>
      </c>
      <c r="B473" s="74" t="s">
        <v>398</v>
      </c>
      <c r="C473" s="58" t="s">
        <v>166</v>
      </c>
      <c r="D473" s="74" t="s">
        <v>416</v>
      </c>
      <c r="E473" s="58">
        <v>4</v>
      </c>
      <c r="F473" s="59"/>
      <c r="G473" s="58"/>
      <c r="H473" s="17"/>
      <c r="I473" s="8">
        <f t="shared" si="73"/>
        <v>4</v>
      </c>
      <c r="J473" s="8">
        <v>15</v>
      </c>
      <c r="K473" s="14">
        <f t="shared" si="74"/>
        <v>0.26666666666666666</v>
      </c>
      <c r="M473" s="15">
        <f t="shared" si="75"/>
        <v>3</v>
      </c>
      <c r="N473" s="15">
        <f t="shared" si="76"/>
        <v>-1</v>
      </c>
    </row>
    <row r="474" spans="1:14" ht="14.25">
      <c r="A474" s="12">
        <v>4</v>
      </c>
      <c r="B474" s="74" t="s">
        <v>417</v>
      </c>
      <c r="C474" s="72" t="s">
        <v>148</v>
      </c>
      <c r="D474" s="74" t="s">
        <v>416</v>
      </c>
      <c r="E474" s="72">
        <v>2</v>
      </c>
      <c r="F474" s="17"/>
      <c r="G474" s="72"/>
      <c r="H474" s="17"/>
      <c r="I474" s="8">
        <f t="shared" si="73"/>
        <v>2</v>
      </c>
      <c r="J474" s="8">
        <v>15</v>
      </c>
      <c r="K474" s="14">
        <f t="shared" si="74"/>
        <v>0.13333333333333333</v>
      </c>
      <c r="M474" s="15">
        <f t="shared" si="75"/>
        <v>3</v>
      </c>
      <c r="N474" s="15">
        <f t="shared" si="76"/>
        <v>-1</v>
      </c>
    </row>
    <row r="475" spans="1:14" ht="14.25">
      <c r="A475" s="12">
        <v>5</v>
      </c>
      <c r="B475" s="74" t="s">
        <v>418</v>
      </c>
      <c r="C475" s="58" t="s">
        <v>139</v>
      </c>
      <c r="D475" s="74" t="s">
        <v>419</v>
      </c>
      <c r="E475" s="58">
        <v>5</v>
      </c>
      <c r="F475" s="59"/>
      <c r="G475" s="58"/>
      <c r="H475" s="17"/>
      <c r="I475" s="8">
        <f t="shared" si="73"/>
        <v>5</v>
      </c>
      <c r="J475" s="8">
        <v>15</v>
      </c>
      <c r="K475" s="14">
        <f t="shared" si="74"/>
        <v>0.33333333333333331</v>
      </c>
      <c r="M475" s="15">
        <f t="shared" si="75"/>
        <v>3</v>
      </c>
      <c r="N475" s="15">
        <f t="shared" si="76"/>
        <v>-1</v>
      </c>
    </row>
    <row r="476" spans="1:14" ht="14.25">
      <c r="A476" s="12">
        <v>6</v>
      </c>
      <c r="B476" s="74" t="s">
        <v>377</v>
      </c>
      <c r="C476" s="60" t="s">
        <v>148</v>
      </c>
      <c r="D476" s="74" t="s">
        <v>419</v>
      </c>
      <c r="E476" s="60">
        <v>7</v>
      </c>
      <c r="F476" s="61"/>
      <c r="G476" s="60"/>
      <c r="H476" s="17"/>
      <c r="I476" s="8">
        <f t="shared" si="73"/>
        <v>7</v>
      </c>
      <c r="J476" s="8">
        <v>15</v>
      </c>
      <c r="K476" s="14">
        <f t="shared" si="74"/>
        <v>0.46666666666666667</v>
      </c>
      <c r="M476" s="15">
        <f t="shared" si="75"/>
        <v>3</v>
      </c>
      <c r="N476" s="15">
        <f t="shared" si="76"/>
        <v>-1</v>
      </c>
    </row>
    <row r="477" spans="1:14" ht="14.25">
      <c r="A477" s="12">
        <v>7</v>
      </c>
      <c r="B477" s="74" t="s">
        <v>59</v>
      </c>
      <c r="C477" s="58" t="s">
        <v>151</v>
      </c>
      <c r="D477" s="74" t="s">
        <v>419</v>
      </c>
      <c r="E477" s="58">
        <v>3</v>
      </c>
      <c r="F477" s="59"/>
      <c r="G477" s="58"/>
      <c r="H477" s="17"/>
      <c r="I477" s="8">
        <f t="shared" si="73"/>
        <v>3</v>
      </c>
      <c r="J477" s="8">
        <v>15</v>
      </c>
      <c r="K477" s="14">
        <f t="shared" si="74"/>
        <v>0.2</v>
      </c>
      <c r="M477" s="15">
        <f t="shared" si="75"/>
        <v>3</v>
      </c>
      <c r="N477" s="15">
        <f t="shared" si="76"/>
        <v>-1</v>
      </c>
    </row>
    <row r="478" spans="1:14" ht="14.25">
      <c r="A478" s="12">
        <v>8</v>
      </c>
      <c r="B478" s="74" t="s">
        <v>420</v>
      </c>
      <c r="C478" s="60" t="s">
        <v>139</v>
      </c>
      <c r="D478" s="74" t="s">
        <v>419</v>
      </c>
      <c r="E478" s="60">
        <v>7</v>
      </c>
      <c r="F478" s="61"/>
      <c r="G478" s="60"/>
      <c r="H478" s="17"/>
      <c r="I478" s="8">
        <f t="shared" si="73"/>
        <v>7</v>
      </c>
      <c r="J478" s="8">
        <v>15</v>
      </c>
      <c r="K478" s="14">
        <f t="shared" si="74"/>
        <v>0.46666666666666667</v>
      </c>
      <c r="M478" s="15">
        <f t="shared" si="75"/>
        <v>3</v>
      </c>
      <c r="N478" s="15">
        <f t="shared" si="76"/>
        <v>-1</v>
      </c>
    </row>
    <row r="479" spans="1:14" ht="14.25">
      <c r="A479" s="12">
        <v>9</v>
      </c>
      <c r="B479" s="74" t="s">
        <v>70</v>
      </c>
      <c r="C479" s="72" t="s">
        <v>166</v>
      </c>
      <c r="D479" s="74" t="s">
        <v>419</v>
      </c>
      <c r="E479" s="8">
        <v>5</v>
      </c>
      <c r="F479" s="17"/>
      <c r="G479" s="72"/>
      <c r="H479" s="17"/>
      <c r="I479" s="8">
        <f t="shared" si="73"/>
        <v>5</v>
      </c>
      <c r="J479" s="8">
        <v>15</v>
      </c>
      <c r="K479" s="14">
        <f t="shared" si="74"/>
        <v>0.33333333333333331</v>
      </c>
      <c r="M479" s="15">
        <f t="shared" si="75"/>
        <v>3</v>
      </c>
      <c r="N479" s="15">
        <f t="shared" si="76"/>
        <v>-1</v>
      </c>
    </row>
    <row r="480" spans="1:14" ht="14.25">
      <c r="A480" s="12">
        <v>10</v>
      </c>
      <c r="B480" s="74" t="s">
        <v>421</v>
      </c>
      <c r="C480" s="58" t="s">
        <v>131</v>
      </c>
      <c r="D480" s="74" t="s">
        <v>422</v>
      </c>
      <c r="E480" s="58">
        <v>38</v>
      </c>
      <c r="F480" s="59"/>
      <c r="G480" s="58"/>
      <c r="H480" s="17"/>
      <c r="I480" s="8">
        <f t="shared" si="73"/>
        <v>38</v>
      </c>
      <c r="J480" s="8">
        <v>70</v>
      </c>
      <c r="K480" s="14">
        <f t="shared" si="74"/>
        <v>0.54285714285714282</v>
      </c>
      <c r="M480" s="15">
        <f t="shared" si="75"/>
        <v>3</v>
      </c>
      <c r="N480" s="15">
        <f t="shared" si="76"/>
        <v>-1</v>
      </c>
    </row>
    <row r="481" spans="1:14" ht="14.25">
      <c r="A481" s="12">
        <v>11</v>
      </c>
      <c r="B481" s="74" t="s">
        <v>78</v>
      </c>
      <c r="C481" s="60" t="s">
        <v>139</v>
      </c>
      <c r="D481" s="74" t="s">
        <v>422</v>
      </c>
      <c r="E481" s="60">
        <v>19</v>
      </c>
      <c r="F481" s="61"/>
      <c r="G481" s="60"/>
      <c r="H481" s="17"/>
      <c r="I481" s="8">
        <f t="shared" si="73"/>
        <v>19</v>
      </c>
      <c r="J481" s="8">
        <v>70</v>
      </c>
      <c r="K481" s="14">
        <f t="shared" si="74"/>
        <v>0.27142857142857141</v>
      </c>
      <c r="M481" s="15">
        <f t="shared" si="75"/>
        <v>3</v>
      </c>
      <c r="N481" s="15">
        <f t="shared" si="76"/>
        <v>-1</v>
      </c>
    </row>
    <row r="482" spans="1:14" ht="14.25">
      <c r="A482" s="12">
        <v>12</v>
      </c>
      <c r="B482" s="74" t="s">
        <v>423</v>
      </c>
      <c r="C482" s="58" t="s">
        <v>131</v>
      </c>
      <c r="D482" s="74" t="s">
        <v>422</v>
      </c>
      <c r="E482" s="58">
        <v>35</v>
      </c>
      <c r="F482" s="59"/>
      <c r="G482" s="58"/>
      <c r="H482" s="17"/>
      <c r="I482" s="8">
        <f t="shared" si="73"/>
        <v>35</v>
      </c>
      <c r="J482" s="8">
        <v>70</v>
      </c>
      <c r="K482" s="14">
        <f t="shared" si="74"/>
        <v>0.5</v>
      </c>
      <c r="M482" s="15">
        <f t="shared" si="75"/>
        <v>3</v>
      </c>
      <c r="N482" s="15">
        <f t="shared" si="76"/>
        <v>-1</v>
      </c>
    </row>
    <row r="483" spans="1:14" ht="14.25">
      <c r="A483" s="12">
        <v>13</v>
      </c>
      <c r="B483" s="74" t="s">
        <v>230</v>
      </c>
      <c r="C483" s="60" t="s">
        <v>151</v>
      </c>
      <c r="D483" s="74" t="s">
        <v>422</v>
      </c>
      <c r="E483" s="60">
        <v>3</v>
      </c>
      <c r="F483" s="61"/>
      <c r="G483" s="60"/>
      <c r="H483" s="17"/>
      <c r="I483" s="8">
        <f t="shared" si="73"/>
        <v>3</v>
      </c>
      <c r="J483" s="8">
        <v>70</v>
      </c>
      <c r="K483" s="14">
        <f t="shared" si="74"/>
        <v>4.2857142857142858E-2</v>
      </c>
      <c r="M483" s="15">
        <f t="shared" si="75"/>
        <v>3</v>
      </c>
      <c r="N483" s="15">
        <f t="shared" si="76"/>
        <v>-1</v>
      </c>
    </row>
    <row r="484" spans="1:14" ht="14.25">
      <c r="A484" s="12">
        <v>14</v>
      </c>
      <c r="B484" s="74" t="s">
        <v>424</v>
      </c>
      <c r="C484" s="58" t="s">
        <v>232</v>
      </c>
      <c r="D484" s="74" t="s">
        <v>422</v>
      </c>
      <c r="E484" s="8">
        <v>55</v>
      </c>
      <c r="F484" s="17"/>
      <c r="G484" s="58"/>
      <c r="H484" s="17"/>
      <c r="I484" s="8">
        <f t="shared" si="73"/>
        <v>55</v>
      </c>
      <c r="J484" s="8">
        <v>70</v>
      </c>
      <c r="K484" s="14">
        <f t="shared" si="74"/>
        <v>0.7857142857142857</v>
      </c>
      <c r="M484" s="15">
        <f t="shared" si="75"/>
        <v>3</v>
      </c>
      <c r="N484" s="15">
        <f t="shared" si="76"/>
        <v>-1</v>
      </c>
    </row>
    <row r="485" spans="1:14" ht="14.25">
      <c r="A485" s="12">
        <v>15</v>
      </c>
      <c r="B485" s="74" t="s">
        <v>178</v>
      </c>
      <c r="C485" s="58" t="s">
        <v>141</v>
      </c>
      <c r="D485" s="74" t="s">
        <v>425</v>
      </c>
      <c r="E485" s="58">
        <v>21</v>
      </c>
      <c r="F485" s="59"/>
      <c r="G485" s="58"/>
      <c r="H485" s="17"/>
      <c r="I485" s="8">
        <f t="shared" si="73"/>
        <v>21</v>
      </c>
      <c r="J485" s="8">
        <v>70</v>
      </c>
      <c r="K485" s="14">
        <f t="shared" si="74"/>
        <v>0.3</v>
      </c>
      <c r="M485" s="15">
        <f t="shared" si="75"/>
        <v>3</v>
      </c>
      <c r="N485" s="15">
        <f t="shared" si="76"/>
        <v>-1</v>
      </c>
    </row>
    <row r="486" spans="1:14" ht="14.25">
      <c r="A486" s="12">
        <v>16</v>
      </c>
      <c r="B486" s="74" t="s">
        <v>180</v>
      </c>
      <c r="C486" s="60" t="s">
        <v>141</v>
      </c>
      <c r="D486" s="74" t="s">
        <v>425</v>
      </c>
      <c r="E486" s="60">
        <v>21</v>
      </c>
      <c r="F486" s="61"/>
      <c r="G486" s="60"/>
      <c r="H486" s="17"/>
      <c r="I486" s="8">
        <f t="shared" si="73"/>
        <v>21</v>
      </c>
      <c r="J486" s="8">
        <v>70</v>
      </c>
      <c r="K486" s="14">
        <f t="shared" si="74"/>
        <v>0.3</v>
      </c>
      <c r="M486" s="15">
        <f t="shared" si="75"/>
        <v>3</v>
      </c>
      <c r="N486" s="15">
        <f t="shared" si="76"/>
        <v>-1</v>
      </c>
    </row>
    <row r="487" spans="1:14" ht="14.25">
      <c r="A487" s="12">
        <v>17</v>
      </c>
      <c r="B487" s="74" t="s">
        <v>426</v>
      </c>
      <c r="C487" s="58" t="s">
        <v>131</v>
      </c>
      <c r="D487" s="74" t="s">
        <v>425</v>
      </c>
      <c r="E487" s="58">
        <v>0</v>
      </c>
      <c r="F487" s="58">
        <v>0</v>
      </c>
      <c r="G487" s="58"/>
      <c r="H487" s="17"/>
      <c r="I487" s="8">
        <f t="shared" si="73"/>
        <v>0</v>
      </c>
      <c r="J487" s="8">
        <v>70</v>
      </c>
      <c r="K487" s="14">
        <f t="shared" si="74"/>
        <v>0</v>
      </c>
      <c r="M487" s="15">
        <f t="shared" si="75"/>
        <v>2</v>
      </c>
      <c r="N487" s="15">
        <f t="shared" si="76"/>
        <v>-2</v>
      </c>
    </row>
    <row r="488" spans="1:14" ht="14.25">
      <c r="A488" s="12">
        <v>18</v>
      </c>
      <c r="B488" s="74" t="s">
        <v>279</v>
      </c>
      <c r="C488" s="60" t="s">
        <v>148</v>
      </c>
      <c r="D488" s="74" t="s">
        <v>425</v>
      </c>
      <c r="E488" s="60">
        <v>28</v>
      </c>
      <c r="F488" s="61"/>
      <c r="G488" s="60"/>
      <c r="H488" s="17"/>
      <c r="I488" s="8">
        <f t="shared" si="73"/>
        <v>28</v>
      </c>
      <c r="J488" s="8">
        <v>70</v>
      </c>
      <c r="K488" s="14">
        <f t="shared" si="74"/>
        <v>0.4</v>
      </c>
      <c r="M488" s="15">
        <f t="shared" si="75"/>
        <v>3</v>
      </c>
      <c r="N488" s="15">
        <f t="shared" si="76"/>
        <v>-1</v>
      </c>
    </row>
    <row r="489" spans="1:14" ht="14.25">
      <c r="A489" s="12">
        <v>19</v>
      </c>
      <c r="B489" s="74" t="s">
        <v>86</v>
      </c>
      <c r="C489" s="58" t="s">
        <v>139</v>
      </c>
      <c r="D489" s="74" t="s">
        <v>425</v>
      </c>
      <c r="E489" s="58">
        <v>24</v>
      </c>
      <c r="F489" s="17"/>
      <c r="G489" s="58"/>
      <c r="H489" s="17"/>
      <c r="I489" s="8">
        <f t="shared" si="73"/>
        <v>24</v>
      </c>
      <c r="J489" s="8">
        <v>70</v>
      </c>
      <c r="K489" s="14">
        <f t="shared" si="74"/>
        <v>0.34285714285714286</v>
      </c>
      <c r="M489" s="15">
        <f t="shared" si="75"/>
        <v>3</v>
      </c>
      <c r="N489" s="15">
        <f t="shared" si="76"/>
        <v>-1</v>
      </c>
    </row>
    <row r="490" spans="1:14" ht="14.25">
      <c r="A490" s="12">
        <v>20</v>
      </c>
      <c r="B490" s="74" t="s">
        <v>312</v>
      </c>
      <c r="C490" s="58" t="s">
        <v>139</v>
      </c>
      <c r="D490" s="74" t="s">
        <v>427</v>
      </c>
      <c r="E490" s="58">
        <v>34</v>
      </c>
      <c r="F490" s="59"/>
      <c r="G490" s="58"/>
      <c r="H490" s="17"/>
      <c r="I490" s="8">
        <f t="shared" si="73"/>
        <v>34</v>
      </c>
      <c r="J490" s="8">
        <v>70</v>
      </c>
      <c r="K490" s="14">
        <f t="shared" si="74"/>
        <v>0.48571428571428571</v>
      </c>
      <c r="M490" s="15">
        <f t="shared" si="75"/>
        <v>3</v>
      </c>
      <c r="N490" s="15">
        <f t="shared" si="76"/>
        <v>-1</v>
      </c>
    </row>
    <row r="491" spans="1:14" ht="14.25">
      <c r="A491" s="12">
        <v>21</v>
      </c>
      <c r="B491" s="74" t="s">
        <v>335</v>
      </c>
      <c r="C491" s="60" t="s">
        <v>131</v>
      </c>
      <c r="D491" s="74" t="s">
        <v>427</v>
      </c>
      <c r="E491" s="60">
        <v>47</v>
      </c>
      <c r="F491" s="61"/>
      <c r="G491" s="60"/>
      <c r="H491" s="17"/>
      <c r="I491" s="8">
        <f t="shared" si="73"/>
        <v>47</v>
      </c>
      <c r="J491" s="8">
        <v>70</v>
      </c>
      <c r="K491" s="14">
        <f t="shared" si="74"/>
        <v>0.67142857142857137</v>
      </c>
      <c r="M491" s="15">
        <f t="shared" si="75"/>
        <v>3</v>
      </c>
      <c r="N491" s="15">
        <f t="shared" si="76"/>
        <v>-1</v>
      </c>
    </row>
    <row r="492" spans="1:14" ht="14.25">
      <c r="A492" s="12">
        <v>22</v>
      </c>
      <c r="B492" s="74" t="s">
        <v>190</v>
      </c>
      <c r="C492" s="58" t="s">
        <v>148</v>
      </c>
      <c r="D492" s="74" t="s">
        <v>427</v>
      </c>
      <c r="E492" s="58">
        <v>22</v>
      </c>
      <c r="F492" s="59"/>
      <c r="G492" s="58"/>
      <c r="H492" s="17"/>
      <c r="I492" s="8">
        <f t="shared" si="73"/>
        <v>22</v>
      </c>
      <c r="J492" s="8">
        <v>70</v>
      </c>
      <c r="K492" s="14">
        <f t="shared" si="74"/>
        <v>0.31428571428571428</v>
      </c>
      <c r="M492" s="15">
        <f t="shared" si="75"/>
        <v>3</v>
      </c>
      <c r="N492" s="15">
        <f t="shared" si="76"/>
        <v>-1</v>
      </c>
    </row>
    <row r="493" spans="1:14" ht="14.25">
      <c r="A493" s="12">
        <v>23</v>
      </c>
      <c r="B493" s="74" t="s">
        <v>191</v>
      </c>
      <c r="C493" s="60" t="s">
        <v>148</v>
      </c>
      <c r="D493" s="74" t="s">
        <v>427</v>
      </c>
      <c r="E493" s="8">
        <v>17</v>
      </c>
      <c r="F493" s="17"/>
      <c r="G493" s="60"/>
      <c r="H493" s="17"/>
      <c r="I493" s="8">
        <f t="shared" si="73"/>
        <v>17</v>
      </c>
      <c r="J493" s="8">
        <v>70</v>
      </c>
      <c r="K493" s="14">
        <f t="shared" si="74"/>
        <v>0.24285714285714285</v>
      </c>
      <c r="M493" s="15">
        <f t="shared" si="75"/>
        <v>3</v>
      </c>
      <c r="N493" s="15">
        <f t="shared" si="76"/>
        <v>-1</v>
      </c>
    </row>
    <row r="494" spans="1:14" ht="14.25">
      <c r="B494" s="38"/>
      <c r="C494" s="38"/>
      <c r="D494" s="38"/>
      <c r="E494" s="38"/>
      <c r="F494" s="38"/>
      <c r="G494" s="38"/>
      <c r="H494" s="38"/>
      <c r="I494" s="38"/>
      <c r="J494" s="38"/>
      <c r="K494" s="38"/>
    </row>
    <row r="495" spans="1:14" ht="14.25">
      <c r="A495" s="8">
        <v>1</v>
      </c>
      <c r="B495" s="38" t="s">
        <v>415</v>
      </c>
      <c r="C495" s="58" t="s">
        <v>148</v>
      </c>
      <c r="D495" s="58" t="s">
        <v>428</v>
      </c>
      <c r="E495" s="58">
        <v>10</v>
      </c>
      <c r="F495" s="59"/>
      <c r="G495" s="59"/>
      <c r="H495" s="17"/>
      <c r="I495" s="8">
        <f t="shared" ref="I495:I498" si="77">(E495+F495+G495+H495)/N495*-1</f>
        <v>10</v>
      </c>
      <c r="J495" s="8">
        <v>100</v>
      </c>
      <c r="K495" s="14">
        <f t="shared" ref="K495:K535" si="78">I495*100%/J495</f>
        <v>0.1</v>
      </c>
      <c r="M495" s="15">
        <f t="shared" ref="M495:M535" si="79">COUNTBLANK(E495:H495)</f>
        <v>3</v>
      </c>
      <c r="N495" s="15">
        <f t="shared" ref="N495:N535" si="80">M495-4</f>
        <v>-1</v>
      </c>
    </row>
    <row r="496" spans="1:14" ht="14.25">
      <c r="A496" s="8">
        <v>2</v>
      </c>
      <c r="B496" s="38" t="s">
        <v>347</v>
      </c>
      <c r="C496" s="60" t="s">
        <v>232</v>
      </c>
      <c r="D496" s="58" t="s">
        <v>428</v>
      </c>
      <c r="E496" s="60"/>
      <c r="F496" s="60">
        <v>0</v>
      </c>
      <c r="G496" s="61"/>
      <c r="H496" s="17"/>
      <c r="I496" s="8">
        <f t="shared" si="77"/>
        <v>0</v>
      </c>
      <c r="J496" s="8">
        <v>100</v>
      </c>
      <c r="K496" s="14">
        <f t="shared" si="78"/>
        <v>0</v>
      </c>
      <c r="M496" s="15">
        <f t="shared" si="79"/>
        <v>3</v>
      </c>
      <c r="N496" s="15">
        <f t="shared" si="80"/>
        <v>-1</v>
      </c>
    </row>
    <row r="497" spans="1:14" ht="14.25">
      <c r="A497" s="8">
        <v>3</v>
      </c>
      <c r="B497" s="38" t="s">
        <v>429</v>
      </c>
      <c r="C497" s="58" t="s">
        <v>135</v>
      </c>
      <c r="D497" s="58" t="s">
        <v>428</v>
      </c>
      <c r="E497" s="58">
        <v>14</v>
      </c>
      <c r="F497" s="59"/>
      <c r="G497" s="59"/>
      <c r="H497" s="17"/>
      <c r="I497" s="8">
        <f t="shared" si="77"/>
        <v>14</v>
      </c>
      <c r="J497" s="8">
        <v>100</v>
      </c>
      <c r="K497" s="14">
        <f t="shared" si="78"/>
        <v>0.14000000000000001</v>
      </c>
      <c r="M497" s="15">
        <f t="shared" si="79"/>
        <v>3</v>
      </c>
      <c r="N497" s="15">
        <f t="shared" si="80"/>
        <v>-1</v>
      </c>
    </row>
    <row r="498" spans="1:14" ht="14.25">
      <c r="A498" s="8">
        <v>4</v>
      </c>
      <c r="B498" s="38" t="s">
        <v>430</v>
      </c>
      <c r="C498" s="60" t="s">
        <v>148</v>
      </c>
      <c r="D498" s="58" t="s">
        <v>428</v>
      </c>
      <c r="E498" s="60">
        <v>20</v>
      </c>
      <c r="F498" s="61"/>
      <c r="G498" s="61"/>
      <c r="H498" s="17"/>
      <c r="I498" s="8">
        <f t="shared" si="77"/>
        <v>20</v>
      </c>
      <c r="J498" s="8">
        <v>100</v>
      </c>
      <c r="K498" s="14">
        <f t="shared" si="78"/>
        <v>0.2</v>
      </c>
      <c r="M498" s="15">
        <f t="shared" si="79"/>
        <v>3</v>
      </c>
      <c r="N498" s="15">
        <f t="shared" si="80"/>
        <v>-1</v>
      </c>
    </row>
    <row r="499" spans="1:14" ht="14.25">
      <c r="A499" s="8">
        <v>5</v>
      </c>
      <c r="B499" s="38" t="s">
        <v>431</v>
      </c>
      <c r="C499" s="58" t="s">
        <v>139</v>
      </c>
      <c r="D499" s="58" t="s">
        <v>428</v>
      </c>
      <c r="E499" s="58">
        <v>48</v>
      </c>
      <c r="F499" s="59"/>
      <c r="G499" s="59"/>
      <c r="H499" s="17"/>
      <c r="I499" s="8">
        <v>48</v>
      </c>
      <c r="J499" s="8">
        <v>100</v>
      </c>
      <c r="K499" s="14">
        <f t="shared" si="78"/>
        <v>0.48</v>
      </c>
      <c r="M499" s="15">
        <f t="shared" si="79"/>
        <v>3</v>
      </c>
      <c r="N499" s="15">
        <f t="shared" si="80"/>
        <v>-1</v>
      </c>
    </row>
    <row r="500" spans="1:14" ht="14.25">
      <c r="A500" s="8">
        <v>6</v>
      </c>
      <c r="B500" s="38" t="s">
        <v>432</v>
      </c>
      <c r="C500" s="60" t="s">
        <v>143</v>
      </c>
      <c r="D500" s="58" t="s">
        <v>428</v>
      </c>
      <c r="E500" s="60">
        <v>49</v>
      </c>
      <c r="F500" s="61"/>
      <c r="G500" s="61"/>
      <c r="H500" s="17"/>
      <c r="I500" s="8">
        <f t="shared" ref="I500:I535" si="81">(E500+F500+G500+H500)/N500*-1</f>
        <v>49</v>
      </c>
      <c r="J500" s="8">
        <v>100</v>
      </c>
      <c r="K500" s="14">
        <f t="shared" si="78"/>
        <v>0.49</v>
      </c>
      <c r="M500" s="15">
        <f t="shared" si="79"/>
        <v>3</v>
      </c>
      <c r="N500" s="15">
        <f t="shared" si="80"/>
        <v>-1</v>
      </c>
    </row>
    <row r="501" spans="1:14" ht="14.25">
      <c r="A501" s="8">
        <v>7</v>
      </c>
      <c r="B501" s="38" t="s">
        <v>374</v>
      </c>
      <c r="C501" s="58" t="s">
        <v>148</v>
      </c>
      <c r="D501" s="58" t="s">
        <v>428</v>
      </c>
      <c r="E501" s="58">
        <v>44</v>
      </c>
      <c r="F501" s="17"/>
      <c r="G501" s="17"/>
      <c r="H501" s="17"/>
      <c r="I501" s="8">
        <f t="shared" si="81"/>
        <v>44</v>
      </c>
      <c r="J501" s="8">
        <v>100</v>
      </c>
      <c r="K501" s="14">
        <f t="shared" si="78"/>
        <v>0.44</v>
      </c>
      <c r="M501" s="15">
        <f t="shared" si="79"/>
        <v>3</v>
      </c>
      <c r="N501" s="15">
        <f t="shared" si="80"/>
        <v>-1</v>
      </c>
    </row>
    <row r="502" spans="1:14" ht="14.25">
      <c r="A502" s="8">
        <v>8</v>
      </c>
      <c r="B502" s="38" t="s">
        <v>433</v>
      </c>
      <c r="C502" s="58" t="s">
        <v>143</v>
      </c>
      <c r="D502" s="58" t="s">
        <v>434</v>
      </c>
      <c r="E502" s="58">
        <v>34.5</v>
      </c>
      <c r="F502" s="59"/>
      <c r="G502" s="59"/>
      <c r="H502" s="17"/>
      <c r="I502" s="8">
        <f t="shared" si="81"/>
        <v>34.5</v>
      </c>
      <c r="J502" s="8">
        <v>100</v>
      </c>
      <c r="K502" s="14">
        <f t="shared" si="78"/>
        <v>0.34499999999999997</v>
      </c>
      <c r="M502" s="15">
        <f t="shared" si="79"/>
        <v>3</v>
      </c>
      <c r="N502" s="15">
        <f t="shared" si="80"/>
        <v>-1</v>
      </c>
    </row>
    <row r="503" spans="1:14" ht="14.25">
      <c r="A503" s="8">
        <v>9</v>
      </c>
      <c r="B503" s="38" t="s">
        <v>377</v>
      </c>
      <c r="C503" s="60" t="s">
        <v>148</v>
      </c>
      <c r="D503" s="58" t="s">
        <v>434</v>
      </c>
      <c r="E503" s="60"/>
      <c r="F503" s="60">
        <v>0</v>
      </c>
      <c r="G503" s="61"/>
      <c r="H503" s="17"/>
      <c r="I503" s="8">
        <f t="shared" si="81"/>
        <v>0</v>
      </c>
      <c r="J503" s="8">
        <v>100</v>
      </c>
      <c r="K503" s="14">
        <f t="shared" si="78"/>
        <v>0</v>
      </c>
      <c r="M503" s="15">
        <f t="shared" si="79"/>
        <v>3</v>
      </c>
      <c r="N503" s="15">
        <f t="shared" si="80"/>
        <v>-1</v>
      </c>
    </row>
    <row r="504" spans="1:14" ht="14.25">
      <c r="A504" s="8">
        <v>10</v>
      </c>
      <c r="B504" s="38" t="s">
        <v>435</v>
      </c>
      <c r="C504" s="58" t="s">
        <v>143</v>
      </c>
      <c r="D504" s="58" t="s">
        <v>434</v>
      </c>
      <c r="E504" s="58">
        <v>41.5</v>
      </c>
      <c r="F504" s="59"/>
      <c r="G504" s="59"/>
      <c r="H504" s="17"/>
      <c r="I504" s="8">
        <f t="shared" si="81"/>
        <v>41.5</v>
      </c>
      <c r="J504" s="8">
        <v>100</v>
      </c>
      <c r="K504" s="14">
        <f t="shared" si="78"/>
        <v>0.41499999999999998</v>
      </c>
      <c r="M504" s="15">
        <f t="shared" si="79"/>
        <v>3</v>
      </c>
      <c r="N504" s="15">
        <f t="shared" si="80"/>
        <v>-1</v>
      </c>
    </row>
    <row r="505" spans="1:14" ht="14.25">
      <c r="A505" s="8">
        <v>11</v>
      </c>
      <c r="B505" s="38" t="s">
        <v>436</v>
      </c>
      <c r="C505" s="60" t="s">
        <v>143</v>
      </c>
      <c r="D505" s="58" t="s">
        <v>434</v>
      </c>
      <c r="E505" s="60">
        <v>39.5</v>
      </c>
      <c r="F505" s="61"/>
      <c r="G505" s="61"/>
      <c r="H505" s="17"/>
      <c r="I505" s="8">
        <f t="shared" si="81"/>
        <v>39.5</v>
      </c>
      <c r="J505" s="8">
        <v>100</v>
      </c>
      <c r="K505" s="14">
        <f t="shared" si="78"/>
        <v>0.39500000000000002</v>
      </c>
      <c r="M505" s="15">
        <f t="shared" si="79"/>
        <v>3</v>
      </c>
      <c r="N505" s="15">
        <f t="shared" si="80"/>
        <v>-1</v>
      </c>
    </row>
    <row r="506" spans="1:14" ht="14.25">
      <c r="A506" s="8">
        <v>12</v>
      </c>
      <c r="B506" s="38" t="s">
        <v>161</v>
      </c>
      <c r="C506" s="58" t="s">
        <v>143</v>
      </c>
      <c r="D506" s="58" t="s">
        <v>434</v>
      </c>
      <c r="E506" s="58">
        <v>70.5</v>
      </c>
      <c r="F506" s="59"/>
      <c r="G506" s="59"/>
      <c r="H506" s="17"/>
      <c r="I506" s="8">
        <f t="shared" si="81"/>
        <v>70.5</v>
      </c>
      <c r="J506" s="8">
        <v>100</v>
      </c>
      <c r="K506" s="14">
        <f t="shared" si="78"/>
        <v>0.70499999999999996</v>
      </c>
      <c r="M506" s="15">
        <f t="shared" si="79"/>
        <v>3</v>
      </c>
      <c r="N506" s="15">
        <f t="shared" si="80"/>
        <v>-1</v>
      </c>
    </row>
    <row r="507" spans="1:14" ht="14.25">
      <c r="A507" s="8">
        <v>13</v>
      </c>
      <c r="B507" s="38" t="s">
        <v>34</v>
      </c>
      <c r="C507" s="60" t="s">
        <v>380</v>
      </c>
      <c r="D507" s="58" t="s">
        <v>434</v>
      </c>
      <c r="E507" s="60"/>
      <c r="F507" s="60">
        <v>0</v>
      </c>
      <c r="G507" s="61"/>
      <c r="H507" s="17"/>
      <c r="I507" s="8">
        <f t="shared" si="81"/>
        <v>0</v>
      </c>
      <c r="J507" s="8">
        <v>100</v>
      </c>
      <c r="K507" s="14">
        <f t="shared" si="78"/>
        <v>0</v>
      </c>
      <c r="M507" s="15">
        <f t="shared" si="79"/>
        <v>3</v>
      </c>
      <c r="N507" s="15">
        <f t="shared" si="80"/>
        <v>-1</v>
      </c>
    </row>
    <row r="508" spans="1:14" ht="14.25">
      <c r="A508" s="8">
        <v>14</v>
      </c>
      <c r="B508" s="38" t="s">
        <v>218</v>
      </c>
      <c r="C508" s="58" t="s">
        <v>148</v>
      </c>
      <c r="D508" s="58" t="s">
        <v>434</v>
      </c>
      <c r="E508" s="58">
        <v>27</v>
      </c>
      <c r="F508" s="59"/>
      <c r="G508" s="59"/>
      <c r="H508" s="17"/>
      <c r="I508" s="8">
        <f t="shared" si="81"/>
        <v>27</v>
      </c>
      <c r="J508" s="8">
        <v>100</v>
      </c>
      <c r="K508" s="14">
        <f t="shared" si="78"/>
        <v>0.27</v>
      </c>
      <c r="M508" s="15">
        <f t="shared" si="79"/>
        <v>3</v>
      </c>
      <c r="N508" s="15">
        <f t="shared" si="80"/>
        <v>-1</v>
      </c>
    </row>
    <row r="509" spans="1:14" ht="14.25">
      <c r="A509" s="8">
        <v>15</v>
      </c>
      <c r="B509" s="38" t="s">
        <v>321</v>
      </c>
      <c r="C509" s="60" t="s">
        <v>141</v>
      </c>
      <c r="D509" s="58" t="s">
        <v>434</v>
      </c>
      <c r="E509" s="60">
        <v>59</v>
      </c>
      <c r="F509" s="61"/>
      <c r="G509" s="61"/>
      <c r="H509" s="17"/>
      <c r="I509" s="8">
        <f t="shared" si="81"/>
        <v>59</v>
      </c>
      <c r="J509" s="8">
        <v>100</v>
      </c>
      <c r="K509" s="14">
        <f t="shared" si="78"/>
        <v>0.59</v>
      </c>
      <c r="M509" s="15">
        <f t="shared" si="79"/>
        <v>3</v>
      </c>
      <c r="N509" s="15">
        <f t="shared" si="80"/>
        <v>-1</v>
      </c>
    </row>
    <row r="510" spans="1:14" ht="14.25">
      <c r="A510" s="8">
        <v>16</v>
      </c>
      <c r="B510" s="38" t="s">
        <v>36</v>
      </c>
      <c r="C510" s="58" t="s">
        <v>380</v>
      </c>
      <c r="D510" s="58" t="s">
        <v>434</v>
      </c>
      <c r="E510" s="58"/>
      <c r="F510" s="58">
        <v>0</v>
      </c>
      <c r="G510" s="59"/>
      <c r="H510" s="17"/>
      <c r="I510" s="8">
        <f t="shared" si="81"/>
        <v>0</v>
      </c>
      <c r="J510" s="8">
        <v>100</v>
      </c>
      <c r="K510" s="14">
        <f t="shared" si="78"/>
        <v>0</v>
      </c>
      <c r="M510" s="15">
        <f t="shared" si="79"/>
        <v>3</v>
      </c>
      <c r="N510" s="15">
        <f t="shared" si="80"/>
        <v>-1</v>
      </c>
    </row>
    <row r="511" spans="1:14" ht="14.25">
      <c r="A511" s="8">
        <v>17</v>
      </c>
      <c r="B511" s="38" t="s">
        <v>437</v>
      </c>
      <c r="C511" s="60" t="s">
        <v>148</v>
      </c>
      <c r="D511" s="58" t="s">
        <v>434</v>
      </c>
      <c r="E511" s="60"/>
      <c r="F511" s="8">
        <v>0</v>
      </c>
      <c r="G511" s="17"/>
      <c r="H511" s="17"/>
      <c r="I511" s="8">
        <f t="shared" si="81"/>
        <v>0</v>
      </c>
      <c r="J511" s="8">
        <v>100</v>
      </c>
      <c r="K511" s="14">
        <f t="shared" si="78"/>
        <v>0</v>
      </c>
      <c r="M511" s="15">
        <f t="shared" si="79"/>
        <v>3</v>
      </c>
      <c r="N511" s="15">
        <f t="shared" si="80"/>
        <v>-1</v>
      </c>
    </row>
    <row r="512" spans="1:14" ht="14.25">
      <c r="A512" s="8">
        <v>18</v>
      </c>
      <c r="B512" s="37" t="s">
        <v>158</v>
      </c>
      <c r="C512" s="60" t="s">
        <v>157</v>
      </c>
      <c r="D512" s="58" t="s">
        <v>434</v>
      </c>
      <c r="E512" s="60"/>
      <c r="F512" s="8">
        <v>0</v>
      </c>
      <c r="G512" s="17"/>
      <c r="H512" s="17"/>
      <c r="I512" s="8">
        <f t="shared" si="81"/>
        <v>0</v>
      </c>
      <c r="J512" s="8">
        <v>100</v>
      </c>
      <c r="K512" s="14">
        <f t="shared" si="78"/>
        <v>0</v>
      </c>
      <c r="M512" s="15">
        <f t="shared" si="79"/>
        <v>3</v>
      </c>
      <c r="N512" s="15">
        <f t="shared" si="80"/>
        <v>-1</v>
      </c>
    </row>
    <row r="513" spans="1:14" ht="14.25">
      <c r="A513" s="8">
        <v>19</v>
      </c>
      <c r="B513" s="38" t="s">
        <v>37</v>
      </c>
      <c r="C513" s="60" t="s">
        <v>157</v>
      </c>
      <c r="D513" s="58" t="s">
        <v>434</v>
      </c>
      <c r="E513" s="60"/>
      <c r="F513" s="8">
        <v>0</v>
      </c>
      <c r="G513" s="17"/>
      <c r="H513" s="17"/>
      <c r="I513" s="8">
        <f t="shared" si="81"/>
        <v>0</v>
      </c>
      <c r="J513" s="8">
        <v>100</v>
      </c>
      <c r="K513" s="14">
        <f t="shared" si="78"/>
        <v>0</v>
      </c>
      <c r="M513" s="15">
        <f t="shared" si="79"/>
        <v>3</v>
      </c>
      <c r="N513" s="15">
        <f t="shared" si="80"/>
        <v>-1</v>
      </c>
    </row>
    <row r="514" spans="1:14" ht="14.25">
      <c r="A514" s="8">
        <v>20</v>
      </c>
      <c r="B514" s="37" t="s">
        <v>271</v>
      </c>
      <c r="C514" s="60" t="s">
        <v>148</v>
      </c>
      <c r="D514" s="58" t="s">
        <v>434</v>
      </c>
      <c r="E514" s="58"/>
      <c r="F514" s="58">
        <v>0</v>
      </c>
      <c r="G514" s="59"/>
      <c r="H514" s="17"/>
      <c r="I514" s="8">
        <f t="shared" si="81"/>
        <v>0</v>
      </c>
      <c r="J514" s="8">
        <v>100</v>
      </c>
      <c r="K514" s="14">
        <f t="shared" si="78"/>
        <v>0</v>
      </c>
      <c r="M514" s="15">
        <f t="shared" si="79"/>
        <v>3</v>
      </c>
      <c r="N514" s="15">
        <f t="shared" si="80"/>
        <v>-1</v>
      </c>
    </row>
    <row r="515" spans="1:14" ht="14.25">
      <c r="A515" s="8">
        <v>21</v>
      </c>
      <c r="B515" s="38" t="s">
        <v>438</v>
      </c>
      <c r="C515" s="58" t="s">
        <v>232</v>
      </c>
      <c r="D515" s="58" t="s">
        <v>439</v>
      </c>
      <c r="E515" s="58">
        <v>58</v>
      </c>
      <c r="F515" s="59"/>
      <c r="G515" s="59"/>
      <c r="H515" s="17"/>
      <c r="I515" s="8">
        <f t="shared" si="81"/>
        <v>58</v>
      </c>
      <c r="J515" s="8">
        <v>100</v>
      </c>
      <c r="K515" s="14">
        <f t="shared" si="78"/>
        <v>0.57999999999999996</v>
      </c>
      <c r="M515" s="15">
        <f t="shared" si="79"/>
        <v>3</v>
      </c>
      <c r="N515" s="15">
        <f t="shared" si="80"/>
        <v>-1</v>
      </c>
    </row>
    <row r="516" spans="1:14" ht="14.25">
      <c r="A516" s="8">
        <v>22</v>
      </c>
      <c r="B516" s="38" t="s">
        <v>170</v>
      </c>
      <c r="C516" s="60" t="s">
        <v>380</v>
      </c>
      <c r="D516" s="58" t="s">
        <v>439</v>
      </c>
      <c r="E516" s="60"/>
      <c r="F516" s="60">
        <v>0</v>
      </c>
      <c r="G516" s="61"/>
      <c r="H516" s="17"/>
      <c r="I516" s="8">
        <f t="shared" si="81"/>
        <v>0</v>
      </c>
      <c r="J516" s="8">
        <v>100</v>
      </c>
      <c r="K516" s="14">
        <f t="shared" si="78"/>
        <v>0</v>
      </c>
      <c r="M516" s="15">
        <f t="shared" si="79"/>
        <v>3</v>
      </c>
      <c r="N516" s="15">
        <f t="shared" si="80"/>
        <v>-1</v>
      </c>
    </row>
    <row r="517" spans="1:14" ht="14.25">
      <c r="A517" s="8">
        <v>23</v>
      </c>
      <c r="B517" s="38" t="s">
        <v>172</v>
      </c>
      <c r="C517" s="58" t="s">
        <v>380</v>
      </c>
      <c r="D517" s="58" t="s">
        <v>439</v>
      </c>
      <c r="E517" s="58"/>
      <c r="F517" s="58">
        <v>0</v>
      </c>
      <c r="G517" s="59"/>
      <c r="H517" s="17"/>
      <c r="I517" s="8">
        <f t="shared" si="81"/>
        <v>0</v>
      </c>
      <c r="J517" s="8">
        <v>100</v>
      </c>
      <c r="K517" s="14">
        <f t="shared" si="78"/>
        <v>0</v>
      </c>
      <c r="M517" s="15">
        <f t="shared" si="79"/>
        <v>3</v>
      </c>
      <c r="N517" s="15">
        <f t="shared" si="80"/>
        <v>-1</v>
      </c>
    </row>
    <row r="518" spans="1:14" ht="14.25">
      <c r="A518" s="8">
        <v>24</v>
      </c>
      <c r="B518" s="38" t="s">
        <v>38</v>
      </c>
      <c r="C518" s="60" t="s">
        <v>139</v>
      </c>
      <c r="D518" s="58" t="s">
        <v>439</v>
      </c>
      <c r="E518" s="60">
        <v>58</v>
      </c>
      <c r="F518" s="61"/>
      <c r="G518" s="61"/>
      <c r="H518" s="17"/>
      <c r="I518" s="8">
        <f t="shared" si="81"/>
        <v>58</v>
      </c>
      <c r="J518" s="8">
        <v>100</v>
      </c>
      <c r="K518" s="14">
        <f t="shared" si="78"/>
        <v>0.57999999999999996</v>
      </c>
      <c r="M518" s="15">
        <f t="shared" si="79"/>
        <v>3</v>
      </c>
      <c r="N518" s="15">
        <f t="shared" si="80"/>
        <v>-1</v>
      </c>
    </row>
    <row r="519" spans="1:14" ht="14.25">
      <c r="A519" s="8">
        <v>25</v>
      </c>
      <c r="B519" s="38" t="s">
        <v>171</v>
      </c>
      <c r="C519" s="58" t="s">
        <v>380</v>
      </c>
      <c r="D519" s="58" t="s">
        <v>439</v>
      </c>
      <c r="E519" s="58"/>
      <c r="F519" s="8">
        <v>0</v>
      </c>
      <c r="G519" s="17"/>
      <c r="H519" s="17"/>
      <c r="I519" s="8">
        <f t="shared" si="81"/>
        <v>0</v>
      </c>
      <c r="J519" s="8">
        <v>100</v>
      </c>
      <c r="K519" s="14">
        <f t="shared" si="78"/>
        <v>0</v>
      </c>
      <c r="M519" s="15">
        <f t="shared" si="79"/>
        <v>3</v>
      </c>
      <c r="N519" s="15">
        <f t="shared" si="80"/>
        <v>-1</v>
      </c>
    </row>
    <row r="520" spans="1:14" ht="14.25">
      <c r="A520" s="8">
        <v>26</v>
      </c>
      <c r="B520" s="38" t="s">
        <v>440</v>
      </c>
      <c r="C520" s="58" t="s">
        <v>232</v>
      </c>
      <c r="D520" s="58" t="s">
        <v>441</v>
      </c>
      <c r="E520" s="58">
        <v>77</v>
      </c>
      <c r="F520" s="59"/>
      <c r="G520" s="59"/>
      <c r="H520" s="17"/>
      <c r="I520" s="8">
        <f t="shared" si="81"/>
        <v>77</v>
      </c>
      <c r="J520" s="8">
        <v>100</v>
      </c>
      <c r="K520" s="14">
        <f t="shared" si="78"/>
        <v>0.77</v>
      </c>
      <c r="M520" s="15">
        <f t="shared" si="79"/>
        <v>3</v>
      </c>
      <c r="N520" s="15">
        <f t="shared" si="80"/>
        <v>-1</v>
      </c>
    </row>
    <row r="521" spans="1:14" ht="14.25">
      <c r="A521" s="8">
        <v>27</v>
      </c>
      <c r="B521" s="38" t="s">
        <v>281</v>
      </c>
      <c r="C521" s="60" t="s">
        <v>148</v>
      </c>
      <c r="D521" s="58" t="s">
        <v>441</v>
      </c>
      <c r="E521" s="60"/>
      <c r="F521" s="60">
        <v>0</v>
      </c>
      <c r="G521" s="61"/>
      <c r="H521" s="17"/>
      <c r="I521" s="8">
        <f t="shared" si="81"/>
        <v>0</v>
      </c>
      <c r="J521" s="8">
        <v>100</v>
      </c>
      <c r="K521" s="14">
        <f t="shared" si="78"/>
        <v>0</v>
      </c>
      <c r="M521" s="15">
        <f t="shared" si="79"/>
        <v>3</v>
      </c>
      <c r="N521" s="15">
        <f t="shared" si="80"/>
        <v>-1</v>
      </c>
    </row>
    <row r="522" spans="1:14" ht="14.25">
      <c r="A522" s="8">
        <v>28</v>
      </c>
      <c r="B522" s="38" t="s">
        <v>45</v>
      </c>
      <c r="C522" s="58" t="s">
        <v>148</v>
      </c>
      <c r="D522" s="58" t="s">
        <v>441</v>
      </c>
      <c r="E522" s="58">
        <v>62</v>
      </c>
      <c r="F522" s="59"/>
      <c r="G522" s="59"/>
      <c r="H522" s="17"/>
      <c r="I522" s="8">
        <f t="shared" si="81"/>
        <v>62</v>
      </c>
      <c r="J522" s="8">
        <v>100</v>
      </c>
      <c r="K522" s="14">
        <f t="shared" si="78"/>
        <v>0.62</v>
      </c>
      <c r="M522" s="15">
        <f t="shared" si="79"/>
        <v>3</v>
      </c>
      <c r="N522" s="15">
        <f t="shared" si="80"/>
        <v>-1</v>
      </c>
    </row>
    <row r="523" spans="1:14" ht="14.25">
      <c r="A523" s="8">
        <v>29</v>
      </c>
      <c r="B523" s="38" t="s">
        <v>181</v>
      </c>
      <c r="C523" s="60" t="s">
        <v>141</v>
      </c>
      <c r="D523" s="58" t="s">
        <v>441</v>
      </c>
      <c r="E523" s="60">
        <v>34</v>
      </c>
      <c r="F523" s="61"/>
      <c r="G523" s="61"/>
      <c r="H523" s="17"/>
      <c r="I523" s="8">
        <f t="shared" si="81"/>
        <v>34</v>
      </c>
      <c r="J523" s="8">
        <v>100</v>
      </c>
      <c r="K523" s="14">
        <f t="shared" si="78"/>
        <v>0.34</v>
      </c>
      <c r="M523" s="15">
        <f t="shared" si="79"/>
        <v>3</v>
      </c>
      <c r="N523" s="15">
        <f t="shared" si="80"/>
        <v>-1</v>
      </c>
    </row>
    <row r="524" spans="1:14" ht="14.25">
      <c r="A524" s="8">
        <v>30</v>
      </c>
      <c r="B524" s="38" t="s">
        <v>308</v>
      </c>
      <c r="C524" s="58" t="s">
        <v>166</v>
      </c>
      <c r="D524" s="58" t="s">
        <v>441</v>
      </c>
      <c r="E524" s="58">
        <v>82</v>
      </c>
      <c r="F524" s="59"/>
      <c r="G524" s="59"/>
      <c r="H524" s="17"/>
      <c r="I524" s="8">
        <f t="shared" si="81"/>
        <v>82</v>
      </c>
      <c r="J524" s="8">
        <v>100</v>
      </c>
      <c r="K524" s="14">
        <f t="shared" si="78"/>
        <v>0.82</v>
      </c>
      <c r="M524" s="15">
        <f t="shared" si="79"/>
        <v>3</v>
      </c>
      <c r="N524" s="15">
        <f t="shared" si="80"/>
        <v>-1</v>
      </c>
    </row>
    <row r="525" spans="1:14" ht="14.25">
      <c r="A525" s="8">
        <v>31</v>
      </c>
      <c r="B525" s="38" t="s">
        <v>124</v>
      </c>
      <c r="C525" s="60" t="s">
        <v>131</v>
      </c>
      <c r="D525" s="58" t="s">
        <v>441</v>
      </c>
      <c r="E525" s="60">
        <v>69</v>
      </c>
      <c r="F525" s="61"/>
      <c r="G525" s="61"/>
      <c r="H525" s="17"/>
      <c r="I525" s="8">
        <f t="shared" si="81"/>
        <v>69</v>
      </c>
      <c r="J525" s="8">
        <v>100</v>
      </c>
      <c r="K525" s="14">
        <f t="shared" si="78"/>
        <v>0.69</v>
      </c>
      <c r="M525" s="15">
        <f t="shared" si="79"/>
        <v>3</v>
      </c>
      <c r="N525" s="15">
        <f t="shared" si="80"/>
        <v>-1</v>
      </c>
    </row>
    <row r="526" spans="1:14" ht="14.25">
      <c r="A526" s="8">
        <v>32</v>
      </c>
      <c r="B526" s="38" t="s">
        <v>186</v>
      </c>
      <c r="C526" s="58" t="s">
        <v>139</v>
      </c>
      <c r="D526" s="58" t="s">
        <v>441</v>
      </c>
      <c r="E526" s="58">
        <v>78</v>
      </c>
      <c r="F526" s="59"/>
      <c r="G526" s="59"/>
      <c r="H526" s="17"/>
      <c r="I526" s="8">
        <f t="shared" si="81"/>
        <v>78</v>
      </c>
      <c r="J526" s="8">
        <v>100</v>
      </c>
      <c r="K526" s="14">
        <f t="shared" si="78"/>
        <v>0.78</v>
      </c>
      <c r="M526" s="15">
        <f t="shared" si="79"/>
        <v>3</v>
      </c>
      <c r="N526" s="15">
        <f t="shared" si="80"/>
        <v>-1</v>
      </c>
    </row>
    <row r="527" spans="1:14" ht="14.25">
      <c r="A527" s="8">
        <v>33</v>
      </c>
      <c r="B527" s="38" t="s">
        <v>442</v>
      </c>
      <c r="C527" s="60" t="s">
        <v>139</v>
      </c>
      <c r="D527" s="58" t="s">
        <v>441</v>
      </c>
      <c r="E527" s="60">
        <v>50</v>
      </c>
      <c r="F527" s="17"/>
      <c r="G527" s="17"/>
      <c r="H527" s="17"/>
      <c r="I527" s="8">
        <f t="shared" si="81"/>
        <v>50</v>
      </c>
      <c r="J527" s="8">
        <v>100</v>
      </c>
      <c r="K527" s="14">
        <f t="shared" si="78"/>
        <v>0.5</v>
      </c>
      <c r="M527" s="15">
        <f t="shared" si="79"/>
        <v>3</v>
      </c>
      <c r="N527" s="15">
        <f t="shared" si="80"/>
        <v>-1</v>
      </c>
    </row>
    <row r="528" spans="1:14" ht="14.25">
      <c r="A528" s="8">
        <v>34</v>
      </c>
      <c r="B528" s="38" t="s">
        <v>392</v>
      </c>
      <c r="C528" s="58" t="s">
        <v>141</v>
      </c>
      <c r="D528" s="58" t="s">
        <v>443</v>
      </c>
      <c r="E528" s="58">
        <v>66</v>
      </c>
      <c r="F528" s="59"/>
      <c r="G528" s="59"/>
      <c r="H528" s="17"/>
      <c r="I528" s="8">
        <f t="shared" si="81"/>
        <v>66</v>
      </c>
      <c r="J528" s="8">
        <v>100</v>
      </c>
      <c r="K528" s="14">
        <f t="shared" si="78"/>
        <v>0.66</v>
      </c>
      <c r="M528" s="15">
        <f t="shared" si="79"/>
        <v>3</v>
      </c>
      <c r="N528" s="15">
        <f t="shared" si="80"/>
        <v>-1</v>
      </c>
    </row>
    <row r="529" spans="1:14" ht="14.25">
      <c r="A529" s="8">
        <v>35</v>
      </c>
      <c r="B529" s="38" t="s">
        <v>256</v>
      </c>
      <c r="C529" s="60" t="s">
        <v>139</v>
      </c>
      <c r="D529" s="58" t="s">
        <v>443</v>
      </c>
      <c r="E529" s="60"/>
      <c r="F529" s="60">
        <v>0</v>
      </c>
      <c r="G529" s="61"/>
      <c r="H529" s="17"/>
      <c r="I529" s="8">
        <f t="shared" si="81"/>
        <v>0</v>
      </c>
      <c r="J529" s="8">
        <v>100</v>
      </c>
      <c r="K529" s="14">
        <f t="shared" si="78"/>
        <v>0</v>
      </c>
      <c r="M529" s="15">
        <f t="shared" si="79"/>
        <v>3</v>
      </c>
      <c r="N529" s="15">
        <f t="shared" si="80"/>
        <v>-1</v>
      </c>
    </row>
    <row r="530" spans="1:14" ht="14.25">
      <c r="A530" s="8">
        <v>36</v>
      </c>
      <c r="B530" s="38" t="s">
        <v>312</v>
      </c>
      <c r="C530" s="58" t="s">
        <v>139</v>
      </c>
      <c r="D530" s="58" t="s">
        <v>443</v>
      </c>
      <c r="E530" s="58">
        <v>68</v>
      </c>
      <c r="F530" s="59"/>
      <c r="G530" s="59"/>
      <c r="H530" s="17"/>
      <c r="I530" s="8">
        <f t="shared" si="81"/>
        <v>68</v>
      </c>
      <c r="J530" s="8">
        <v>100</v>
      </c>
      <c r="K530" s="14">
        <f t="shared" si="78"/>
        <v>0.68</v>
      </c>
      <c r="M530" s="15">
        <f t="shared" si="79"/>
        <v>3</v>
      </c>
      <c r="N530" s="15">
        <f t="shared" si="80"/>
        <v>-1</v>
      </c>
    </row>
    <row r="531" spans="1:14" ht="14.25">
      <c r="A531" s="8">
        <v>37</v>
      </c>
      <c r="B531" s="38" t="s">
        <v>444</v>
      </c>
      <c r="C531" s="60" t="s">
        <v>148</v>
      </c>
      <c r="D531" s="58" t="s">
        <v>443</v>
      </c>
      <c r="E531" s="60">
        <v>61</v>
      </c>
      <c r="F531" s="61"/>
      <c r="G531" s="61"/>
      <c r="H531" s="17"/>
      <c r="I531" s="8">
        <f t="shared" si="81"/>
        <v>61</v>
      </c>
      <c r="J531" s="8">
        <v>100</v>
      </c>
      <c r="K531" s="14">
        <f t="shared" si="78"/>
        <v>0.61</v>
      </c>
      <c r="M531" s="15">
        <f t="shared" si="79"/>
        <v>3</v>
      </c>
      <c r="N531" s="15">
        <f t="shared" si="80"/>
        <v>-1</v>
      </c>
    </row>
    <row r="532" spans="1:14" ht="14.25">
      <c r="A532" s="8">
        <v>38</v>
      </c>
      <c r="B532" s="38" t="s">
        <v>190</v>
      </c>
      <c r="C532" s="58" t="s">
        <v>148</v>
      </c>
      <c r="D532" s="58" t="s">
        <v>443</v>
      </c>
      <c r="E532" s="58">
        <v>60</v>
      </c>
      <c r="F532" s="59"/>
      <c r="G532" s="59"/>
      <c r="H532" s="17"/>
      <c r="I532" s="8">
        <f t="shared" si="81"/>
        <v>60</v>
      </c>
      <c r="J532" s="8">
        <v>100</v>
      </c>
      <c r="K532" s="14">
        <f t="shared" si="78"/>
        <v>0.6</v>
      </c>
      <c r="M532" s="15">
        <f t="shared" si="79"/>
        <v>3</v>
      </c>
      <c r="N532" s="15">
        <f t="shared" si="80"/>
        <v>-1</v>
      </c>
    </row>
    <row r="533" spans="1:14" ht="14.25">
      <c r="A533" s="8">
        <v>39</v>
      </c>
      <c r="B533" s="38" t="s">
        <v>390</v>
      </c>
      <c r="C533" s="60" t="s">
        <v>135</v>
      </c>
      <c r="D533" s="58" t="s">
        <v>443</v>
      </c>
      <c r="E533" s="60">
        <v>24</v>
      </c>
      <c r="F533" s="61"/>
      <c r="G533" s="61"/>
      <c r="H533" s="17"/>
      <c r="I533" s="8">
        <f t="shared" si="81"/>
        <v>24</v>
      </c>
      <c r="J533" s="8">
        <v>100</v>
      </c>
      <c r="K533" s="14">
        <f t="shared" si="78"/>
        <v>0.24</v>
      </c>
      <c r="M533" s="15">
        <f t="shared" si="79"/>
        <v>3</v>
      </c>
      <c r="N533" s="15">
        <f t="shared" si="80"/>
        <v>-1</v>
      </c>
    </row>
    <row r="534" spans="1:14" ht="14.25">
      <c r="A534" s="8">
        <v>40</v>
      </c>
      <c r="B534" s="38" t="s">
        <v>191</v>
      </c>
      <c r="C534" s="58" t="s">
        <v>148</v>
      </c>
      <c r="D534" s="58" t="s">
        <v>443</v>
      </c>
      <c r="E534" s="58">
        <v>54</v>
      </c>
      <c r="F534" s="59"/>
      <c r="G534" s="59"/>
      <c r="H534" s="17"/>
      <c r="I534" s="8">
        <f t="shared" si="81"/>
        <v>54</v>
      </c>
      <c r="J534" s="8">
        <v>100</v>
      </c>
      <c r="K534" s="14">
        <f t="shared" si="78"/>
        <v>0.54</v>
      </c>
      <c r="M534" s="15">
        <f t="shared" si="79"/>
        <v>3</v>
      </c>
      <c r="N534" s="15">
        <f t="shared" si="80"/>
        <v>-1</v>
      </c>
    </row>
    <row r="535" spans="1:14" ht="14.25">
      <c r="A535" s="8">
        <v>41</v>
      </c>
      <c r="B535" s="38" t="s">
        <v>445</v>
      </c>
      <c r="C535" s="60" t="s">
        <v>232</v>
      </c>
      <c r="D535" s="58" t="s">
        <v>443</v>
      </c>
      <c r="E535" s="60">
        <v>57</v>
      </c>
      <c r="F535" s="17"/>
      <c r="G535" s="17"/>
      <c r="H535" s="17"/>
      <c r="I535" s="8">
        <f t="shared" si="81"/>
        <v>57</v>
      </c>
      <c r="J535" s="8">
        <v>100</v>
      </c>
      <c r="K535" s="14">
        <f t="shared" si="78"/>
        <v>0.56999999999999995</v>
      </c>
      <c r="M535" s="15">
        <f t="shared" si="79"/>
        <v>3</v>
      </c>
      <c r="N535" s="15">
        <f t="shared" si="80"/>
        <v>-1</v>
      </c>
    </row>
  </sheetData>
  <mergeCells count="1">
    <mergeCell ref="E2:H2"/>
  </mergeCells>
  <printOptions horizontalCentered="1" gridLines="1"/>
  <pageMargins left="0.25" right="0.25" top="0.6" bottom="0.6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J21"/>
  <sheetViews>
    <sheetView tabSelected="1" workbookViewId="0">
      <selection activeCell="A2" sqref="A2:J21"/>
    </sheetView>
  </sheetViews>
  <sheetFormatPr defaultColWidth="14.42578125" defaultRowHeight="15.75" customHeight="1"/>
  <cols>
    <col min="1" max="1" width="7.5703125" customWidth="1"/>
    <col min="2" max="2" width="32.42578125" customWidth="1"/>
    <col min="3" max="3" width="14.7109375" hidden="1" customWidth="1"/>
    <col min="6" max="6" width="13.85546875" customWidth="1"/>
    <col min="7" max="7" width="19.140625" customWidth="1"/>
  </cols>
  <sheetData>
    <row r="2" spans="1:10" ht="15.75" customHeight="1">
      <c r="C2" s="88" t="s">
        <v>462</v>
      </c>
      <c r="D2" s="88"/>
      <c r="E2" s="88"/>
      <c r="F2" s="88"/>
      <c r="G2" s="88"/>
      <c r="H2" s="88" t="s">
        <v>463</v>
      </c>
      <c r="I2" s="88"/>
      <c r="J2" s="88"/>
    </row>
    <row r="3" spans="1:10" ht="81.75" customHeight="1">
      <c r="A3" s="75" t="s">
        <v>1</v>
      </c>
      <c r="B3" s="84" t="s">
        <v>3</v>
      </c>
      <c r="C3" s="76" t="s">
        <v>460</v>
      </c>
      <c r="D3" s="76" t="s">
        <v>461</v>
      </c>
      <c r="E3" s="76" t="s">
        <v>457</v>
      </c>
      <c r="F3" s="76" t="s">
        <v>459</v>
      </c>
      <c r="G3" s="79" t="s">
        <v>458</v>
      </c>
      <c r="H3" s="87" t="s">
        <v>464</v>
      </c>
      <c r="I3" s="87" t="s">
        <v>465</v>
      </c>
      <c r="J3" s="76" t="s">
        <v>457</v>
      </c>
    </row>
    <row r="4" spans="1:10" ht="15.75" customHeight="1">
      <c r="A4" s="77">
        <v>1</v>
      </c>
      <c r="B4" s="85" t="s">
        <v>446</v>
      </c>
      <c r="C4" s="77">
        <v>96</v>
      </c>
      <c r="D4" s="77">
        <v>70</v>
      </c>
      <c r="E4" s="77">
        <v>27</v>
      </c>
      <c r="F4" s="77">
        <v>4</v>
      </c>
      <c r="G4" s="80">
        <f t="shared" ref="G4:G21" si="0">E4*100%/D4</f>
        <v>0.38571428571428573</v>
      </c>
      <c r="H4" s="89">
        <v>9</v>
      </c>
      <c r="I4" s="89">
        <v>8</v>
      </c>
      <c r="J4" s="91">
        <v>1</v>
      </c>
    </row>
    <row r="5" spans="1:10" ht="15.75" customHeight="1">
      <c r="A5" s="77">
        <v>2</v>
      </c>
      <c r="B5" s="85" t="s">
        <v>447</v>
      </c>
      <c r="C5" s="77">
        <v>73</v>
      </c>
      <c r="D5" s="77">
        <f>C5-16</f>
        <v>57</v>
      </c>
      <c r="E5" s="77">
        <v>21</v>
      </c>
      <c r="F5" s="77">
        <v>4</v>
      </c>
      <c r="G5" s="80">
        <f t="shared" si="0"/>
        <v>0.36842105263157893</v>
      </c>
      <c r="H5" s="89">
        <v>7</v>
      </c>
      <c r="I5" s="89">
        <v>1</v>
      </c>
      <c r="J5" s="89"/>
    </row>
    <row r="6" spans="1:10" ht="15.75" customHeight="1">
      <c r="A6" s="77">
        <v>3</v>
      </c>
      <c r="B6" s="85" t="s">
        <v>448</v>
      </c>
      <c r="C6" s="77">
        <v>20</v>
      </c>
      <c r="D6" s="77">
        <v>15</v>
      </c>
      <c r="E6" s="77">
        <v>5</v>
      </c>
      <c r="F6" s="77">
        <v>1</v>
      </c>
      <c r="G6" s="80">
        <f t="shared" si="0"/>
        <v>0.33333333333333331</v>
      </c>
      <c r="H6" s="89">
        <v>0</v>
      </c>
      <c r="I6" s="89">
        <v>0</v>
      </c>
      <c r="J6" s="89"/>
    </row>
    <row r="7" spans="1:10" ht="15.75" customHeight="1">
      <c r="A7" s="77">
        <v>4</v>
      </c>
      <c r="B7" s="85" t="s">
        <v>449</v>
      </c>
      <c r="C7" s="77">
        <v>19</v>
      </c>
      <c r="D7" s="77">
        <v>10</v>
      </c>
      <c r="E7" s="77">
        <v>3</v>
      </c>
      <c r="F7" s="77">
        <v>0</v>
      </c>
      <c r="G7" s="80">
        <f t="shared" si="0"/>
        <v>0.3</v>
      </c>
      <c r="H7" s="89">
        <v>1</v>
      </c>
      <c r="I7" s="89">
        <v>1</v>
      </c>
      <c r="J7" s="89"/>
    </row>
    <row r="8" spans="1:10" ht="15.75" customHeight="1">
      <c r="A8" s="77">
        <v>5</v>
      </c>
      <c r="B8" s="85" t="s">
        <v>450</v>
      </c>
      <c r="C8" s="77">
        <v>27</v>
      </c>
      <c r="D8" s="77">
        <v>17</v>
      </c>
      <c r="E8" s="77">
        <v>0</v>
      </c>
      <c r="F8" s="77">
        <v>0</v>
      </c>
      <c r="G8" s="80">
        <f t="shared" si="0"/>
        <v>0</v>
      </c>
      <c r="H8" s="89">
        <v>1</v>
      </c>
      <c r="I8" s="89">
        <v>1</v>
      </c>
      <c r="J8" s="89"/>
    </row>
    <row r="9" spans="1:10" ht="15.75" customHeight="1">
      <c r="A9" s="77">
        <v>6</v>
      </c>
      <c r="B9" s="85" t="s">
        <v>451</v>
      </c>
      <c r="C9" s="77">
        <v>74</v>
      </c>
      <c r="D9" s="77">
        <f>C9-35</f>
        <v>39</v>
      </c>
      <c r="E9" s="77">
        <v>24</v>
      </c>
      <c r="F9" s="77">
        <v>9</v>
      </c>
      <c r="G9" s="80">
        <f t="shared" si="0"/>
        <v>0.61538461538461542</v>
      </c>
      <c r="H9" s="89">
        <v>15</v>
      </c>
      <c r="I9" s="89">
        <v>13</v>
      </c>
      <c r="J9" s="89"/>
    </row>
    <row r="10" spans="1:10" ht="15.75" customHeight="1">
      <c r="A10" s="77">
        <v>7</v>
      </c>
      <c r="B10" s="85" t="s">
        <v>15</v>
      </c>
      <c r="C10" s="77">
        <v>45</v>
      </c>
      <c r="D10" s="77">
        <f>C10-17</f>
        <v>28</v>
      </c>
      <c r="E10" s="77">
        <v>20</v>
      </c>
      <c r="F10" s="77">
        <v>5</v>
      </c>
      <c r="G10" s="80">
        <f t="shared" si="0"/>
        <v>0.7142857142857143</v>
      </c>
      <c r="H10" s="89">
        <v>9</v>
      </c>
      <c r="I10" s="89">
        <v>9</v>
      </c>
      <c r="J10" s="89"/>
    </row>
    <row r="11" spans="1:10" ht="15.75" customHeight="1">
      <c r="A11" s="77">
        <v>8</v>
      </c>
      <c r="B11" s="85" t="s">
        <v>95</v>
      </c>
      <c r="C11" s="77">
        <v>70</v>
      </c>
      <c r="D11" s="77">
        <v>45</v>
      </c>
      <c r="E11" s="77">
        <v>12</v>
      </c>
      <c r="F11" s="77">
        <v>1</v>
      </c>
      <c r="G11" s="80">
        <f t="shared" si="0"/>
        <v>0.26666666666666666</v>
      </c>
      <c r="H11" s="89">
        <v>2</v>
      </c>
      <c r="I11" s="89">
        <v>1</v>
      </c>
      <c r="J11" s="89"/>
    </row>
    <row r="12" spans="1:10" ht="15.75" customHeight="1">
      <c r="A12" s="77">
        <v>9</v>
      </c>
      <c r="B12" s="85" t="s">
        <v>60</v>
      </c>
      <c r="C12" s="77">
        <v>31</v>
      </c>
      <c r="D12" s="77">
        <f>C12-18</f>
        <v>13</v>
      </c>
      <c r="E12" s="77">
        <v>4</v>
      </c>
      <c r="F12" s="77">
        <v>1</v>
      </c>
      <c r="G12" s="80">
        <f t="shared" si="0"/>
        <v>0.30769230769230771</v>
      </c>
      <c r="H12" s="89">
        <v>1</v>
      </c>
      <c r="I12" s="89">
        <v>1</v>
      </c>
      <c r="J12" s="89"/>
    </row>
    <row r="13" spans="1:10" ht="15.75" customHeight="1">
      <c r="A13" s="77">
        <v>10</v>
      </c>
      <c r="B13" s="85" t="s">
        <v>30</v>
      </c>
      <c r="C13" s="77">
        <v>29</v>
      </c>
      <c r="D13" s="77">
        <v>22</v>
      </c>
      <c r="E13" s="77">
        <v>4</v>
      </c>
      <c r="F13" s="77">
        <v>0</v>
      </c>
      <c r="G13" s="80">
        <f t="shared" si="0"/>
        <v>0.18181818181818182</v>
      </c>
      <c r="H13" s="89">
        <v>4</v>
      </c>
      <c r="I13" s="89">
        <v>3</v>
      </c>
      <c r="J13" s="89"/>
    </row>
    <row r="14" spans="1:10" ht="15.75" customHeight="1">
      <c r="A14" s="77">
        <v>11</v>
      </c>
      <c r="B14" s="85" t="s">
        <v>452</v>
      </c>
      <c r="C14" s="77">
        <v>6</v>
      </c>
      <c r="D14" s="77">
        <v>6</v>
      </c>
      <c r="E14" s="77">
        <v>1</v>
      </c>
      <c r="F14" s="77">
        <v>0</v>
      </c>
      <c r="G14" s="80">
        <f t="shared" si="0"/>
        <v>0.16666666666666666</v>
      </c>
      <c r="H14" s="89">
        <v>0</v>
      </c>
      <c r="I14" s="89">
        <v>0</v>
      </c>
      <c r="J14" s="89"/>
    </row>
    <row r="15" spans="1:10" ht="15.75" customHeight="1">
      <c r="A15" s="77">
        <v>12</v>
      </c>
      <c r="B15" s="85" t="s">
        <v>453</v>
      </c>
      <c r="C15" s="77">
        <v>4</v>
      </c>
      <c r="D15" s="77">
        <v>2</v>
      </c>
      <c r="E15" s="77">
        <v>2</v>
      </c>
      <c r="F15" s="77">
        <v>0</v>
      </c>
      <c r="G15" s="80">
        <f t="shared" si="0"/>
        <v>1</v>
      </c>
      <c r="H15" s="89">
        <v>0</v>
      </c>
      <c r="I15" s="89">
        <v>0</v>
      </c>
      <c r="J15" s="89"/>
    </row>
    <row r="16" spans="1:10" ht="15.75" customHeight="1">
      <c r="A16" s="77">
        <v>13</v>
      </c>
      <c r="B16" s="85" t="s">
        <v>454</v>
      </c>
      <c r="C16" s="77">
        <v>1</v>
      </c>
      <c r="D16" s="77">
        <v>1</v>
      </c>
      <c r="E16" s="77">
        <v>1</v>
      </c>
      <c r="F16" s="77">
        <v>0</v>
      </c>
      <c r="G16" s="80">
        <f t="shared" si="0"/>
        <v>1</v>
      </c>
      <c r="H16" s="89">
        <v>1</v>
      </c>
      <c r="I16" s="89">
        <v>1</v>
      </c>
      <c r="J16" s="89"/>
    </row>
    <row r="17" spans="1:10" ht="15.75" customHeight="1">
      <c r="A17" s="77">
        <v>14</v>
      </c>
      <c r="B17" s="85" t="s">
        <v>41</v>
      </c>
      <c r="C17" s="77">
        <v>21</v>
      </c>
      <c r="D17" s="77">
        <v>11</v>
      </c>
      <c r="E17" s="77">
        <v>2</v>
      </c>
      <c r="F17" s="77">
        <v>0</v>
      </c>
      <c r="G17" s="80">
        <f t="shared" si="0"/>
        <v>0.18181818181818182</v>
      </c>
      <c r="H17" s="89">
        <v>1</v>
      </c>
      <c r="I17" s="89">
        <v>1</v>
      </c>
      <c r="J17" s="89"/>
    </row>
    <row r="18" spans="1:10" ht="15.75" customHeight="1">
      <c r="A18" s="77">
        <v>15</v>
      </c>
      <c r="B18" s="85" t="s">
        <v>125</v>
      </c>
      <c r="C18" s="77">
        <v>27</v>
      </c>
      <c r="D18" s="77">
        <v>15</v>
      </c>
      <c r="E18" s="77">
        <v>9</v>
      </c>
      <c r="F18" s="77">
        <v>4</v>
      </c>
      <c r="G18" s="80">
        <f t="shared" si="0"/>
        <v>0.6</v>
      </c>
      <c r="H18" s="89">
        <v>4</v>
      </c>
      <c r="I18" s="89">
        <v>3</v>
      </c>
      <c r="J18" s="89"/>
    </row>
    <row r="19" spans="1:10" ht="15.75" customHeight="1">
      <c r="A19" s="77">
        <v>16</v>
      </c>
      <c r="B19" s="85" t="s">
        <v>455</v>
      </c>
      <c r="C19" s="77">
        <v>2</v>
      </c>
      <c r="D19" s="77">
        <v>2</v>
      </c>
      <c r="E19" s="77">
        <v>1</v>
      </c>
      <c r="F19" s="77">
        <v>0</v>
      </c>
      <c r="G19" s="80">
        <f t="shared" si="0"/>
        <v>0.5</v>
      </c>
      <c r="H19" s="89">
        <v>0</v>
      </c>
      <c r="I19" s="89">
        <v>0</v>
      </c>
      <c r="J19" s="89"/>
    </row>
    <row r="20" spans="1:10" ht="15.75" customHeight="1">
      <c r="A20" s="77">
        <v>17</v>
      </c>
      <c r="B20" s="86" t="s">
        <v>456</v>
      </c>
      <c r="C20" s="77">
        <v>0</v>
      </c>
      <c r="D20" s="77">
        <v>0</v>
      </c>
      <c r="E20" s="77">
        <v>0</v>
      </c>
      <c r="F20" s="77">
        <v>0</v>
      </c>
      <c r="G20" s="80">
        <v>0</v>
      </c>
      <c r="H20" s="89">
        <v>0</v>
      </c>
      <c r="I20" s="89">
        <v>0</v>
      </c>
      <c r="J20" s="89"/>
    </row>
    <row r="21" spans="1:10" ht="15.75" customHeight="1">
      <c r="B21" s="78"/>
      <c r="C21" s="78">
        <f t="shared" ref="C21:D21" si="1">SUM(C4:C20)</f>
        <v>545</v>
      </c>
      <c r="D21" s="78">
        <f t="shared" si="1"/>
        <v>353</v>
      </c>
      <c r="E21" s="78">
        <f>SUM(E4:E20)</f>
        <v>136</v>
      </c>
      <c r="F21" s="78">
        <f>SUM(F4:F20)</f>
        <v>29</v>
      </c>
      <c r="G21" s="90">
        <f t="shared" si="0"/>
        <v>0.38526912181303113</v>
      </c>
      <c r="H21" s="78">
        <f>SUM(H4:H20)</f>
        <v>55</v>
      </c>
      <c r="I21" s="78">
        <f>SUM(I4:I20)</f>
        <v>43</v>
      </c>
      <c r="J21" s="78">
        <f>SUM(J4:J20)</f>
        <v>1</v>
      </c>
    </row>
  </sheetData>
  <mergeCells count="2">
    <mergeCell ref="C2:G2"/>
    <mergeCell ref="H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итоги</vt:lpstr>
      <vt:lpstr>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2021-03-23T08:24:18Z</dcterms:modified>
</cp:coreProperties>
</file>